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activeTab="3"/>
  </bookViews>
  <sheets>
    <sheet name="附表1产业扶持" sheetId="3" r:id="rId1"/>
    <sheet name="附表2其他项目资金" sheetId="1" r:id="rId2"/>
    <sheet name="附表3部门整体 " sheetId="6" r:id="rId3"/>
    <sheet name="附表4重点评价" sheetId="8" r:id="rId4"/>
  </sheets>
  <definedNames>
    <definedName name="_xlnm._FilterDatabase" localSheetId="1" hidden="1">附表2其他项目资金!$A$2:$J$163</definedName>
    <definedName name="_xlnm.Print_Titles" localSheetId="1">附表2其他项目资金!$2:$4</definedName>
    <definedName name="_xlnm.Print_Titles" localSheetId="0">附表1产业扶持!$1:$4</definedName>
    <definedName name="_xlnm.Print_Titles" localSheetId="3">附表4重点评价!$1:$4</definedName>
    <definedName name="_xlnm.Print_Titles" localSheetId="2">'附表3部门整体 '!$1:$4</definedName>
    <definedName name="_xlnm.Print_Area" localSheetId="1">附表2其他项目资金!$A$1:$H$161</definedName>
  </definedNames>
  <calcPr calcId="144525"/>
</workbook>
</file>

<file path=xl/sharedStrings.xml><?xml version="1.0" encoding="utf-8"?>
<sst xmlns="http://schemas.openxmlformats.org/spreadsheetml/2006/main" count="588" uniqueCount="248">
  <si>
    <t>附表1</t>
  </si>
  <si>
    <t xml:space="preserve">                       2022年产业扶持资金绩效评价情况               </t>
  </si>
  <si>
    <t>单位：万元</t>
  </si>
  <si>
    <t>序号</t>
  </si>
  <si>
    <t>部门</t>
  </si>
  <si>
    <t>项目</t>
  </si>
  <si>
    <t>下达资金</t>
  </si>
  <si>
    <t>执行资金</t>
  </si>
  <si>
    <t>评价方式</t>
  </si>
  <si>
    <t>得分</t>
  </si>
  <si>
    <t>等级</t>
  </si>
  <si>
    <t>产业规划与创新发展部</t>
  </si>
  <si>
    <t>宏洋保险代理平台产业扶持资金</t>
  </si>
  <si>
    <t>第三方机构评价</t>
  </si>
  <si>
    <t>良</t>
  </si>
  <si>
    <t>宏洋保险代理平台第四批产业扶持资金</t>
  </si>
  <si>
    <t>宏洋保险代理平台第五批产业扶持资金</t>
  </si>
  <si>
    <t>宏洋保险代理平台第六批产业扶持资金</t>
  </si>
  <si>
    <t>宏洋保险代理平台第一考核年度房租补贴和高管人才扶持资金</t>
  </si>
  <si>
    <t>保险代理平台产业扶持发展资金</t>
  </si>
  <si>
    <t>吉利零部件配套产业园1#、2#厂房租金补贴</t>
  </si>
  <si>
    <t>山西军昊实业有限公司2020-2021年度考核产业扶持资金</t>
  </si>
  <si>
    <t>2020-2021年度晋晟鼎业标准化厂房企业产业扶持资金</t>
  </si>
  <si>
    <t>中航兰田装备制造有限公司产业扶持资金</t>
  </si>
  <si>
    <t>山西建投建筑产业有限公司产业扶持资金</t>
  </si>
  <si>
    <t>山西绿建住品科技有限公司产业扶持资金</t>
  </si>
  <si>
    <t>小计</t>
  </si>
  <si>
    <t>经济运行部</t>
  </si>
  <si>
    <t>吉利汽车晋中公司2021年度奖励资金</t>
  </si>
  <si>
    <t>优</t>
  </si>
  <si>
    <t>山西天美杉杉奥特莱斯购物广场有限公司2021年产业扶持资金</t>
  </si>
  <si>
    <t>2022年1-6月份利用外资奖励专项</t>
  </si>
  <si>
    <t>单位自评</t>
  </si>
  <si>
    <t>金融服务中心</t>
  </si>
  <si>
    <t>促进金融业集聚发展专项资金（壮大市场部分）</t>
  </si>
  <si>
    <t>合计</t>
  </si>
  <si>
    <t>产业扶持专项资金</t>
  </si>
  <si>
    <t>/</t>
  </si>
  <si>
    <t>附表2</t>
  </si>
  <si>
    <t>2022年度绩效自评表汇总</t>
  </si>
  <si>
    <t>项目名称</t>
  </si>
  <si>
    <t>预算金额</t>
  </si>
  <si>
    <t>执行数</t>
  </si>
  <si>
    <t>执行率</t>
  </si>
  <si>
    <t>安监局</t>
  </si>
  <si>
    <t>安全生产专项经费</t>
  </si>
  <si>
    <t>物联网消防远程监控系统</t>
  </si>
  <si>
    <t>党建工作及机关文化建设经费</t>
  </si>
  <si>
    <t>安全生产宣传费</t>
  </si>
  <si>
    <t>安全生产培训费</t>
  </si>
  <si>
    <t>安全生产专项整治业务费</t>
  </si>
  <si>
    <t>一次性抚恤金及丧葬费</t>
  </si>
  <si>
    <t>遗属补助</t>
  </si>
  <si>
    <t>产融中心</t>
  </si>
  <si>
    <t>大学城产业园</t>
  </si>
  <si>
    <t>区内企业管理服务经费</t>
  </si>
  <si>
    <t>项目推进协调考察工作经费</t>
  </si>
  <si>
    <t>公安分局</t>
  </si>
  <si>
    <t>执法办案管理中心改造经费</t>
  </si>
  <si>
    <t>安全生产经费</t>
  </si>
  <si>
    <t>分局及派出所运行费</t>
  </si>
  <si>
    <t>办案业务费</t>
  </si>
  <si>
    <t>业务装备费</t>
  </si>
  <si>
    <t>行政审批局</t>
  </si>
  <si>
    <t>安全等级保护费</t>
  </si>
  <si>
    <t>互联网平台建设费</t>
  </si>
  <si>
    <t>电子印章系统建设费</t>
  </si>
  <si>
    <t>政府服务事项免费制章等费用</t>
  </si>
  <si>
    <t>法律顾问服务费</t>
  </si>
  <si>
    <t>政务大厅建设经费</t>
  </si>
  <si>
    <t>普法经费</t>
  </si>
  <si>
    <t>全代办项目服务费</t>
  </si>
  <si>
    <t>政务云资源租赁费</t>
  </si>
  <si>
    <t>人防工作运行费</t>
  </si>
  <si>
    <t>政务服务费</t>
  </si>
  <si>
    <t>汇通产业园</t>
  </si>
  <si>
    <t>纪工委</t>
  </si>
  <si>
    <t>纪检办案经费</t>
  </si>
  <si>
    <t>纪检运行经费</t>
  </si>
  <si>
    <t>纪检视频会议系统建设质保金</t>
  </si>
  <si>
    <t>审计工作经费</t>
  </si>
  <si>
    <t>中介机构服务费</t>
  </si>
  <si>
    <t>在编人员取暖补贴</t>
  </si>
  <si>
    <t>促进金融业集聚发展奖励资金</t>
  </si>
  <si>
    <t>科创城晋中区
事业中心</t>
  </si>
  <si>
    <t>消防救援大队</t>
  </si>
  <si>
    <t>单位保障性经费</t>
  </si>
  <si>
    <t>消防指战员消防业务经费</t>
  </si>
  <si>
    <t>政府专职消防人员业务经费</t>
  </si>
  <si>
    <t>潇河产业园</t>
  </si>
  <si>
    <t>新能源汽车产业园</t>
  </si>
  <si>
    <t>园区建设部
规资分局</t>
  </si>
  <si>
    <t>征地和拆迁补偿</t>
  </si>
  <si>
    <t>园区建设部</t>
  </si>
  <si>
    <t>工程项目资金支出</t>
  </si>
  <si>
    <t>园区建设管理部</t>
  </si>
  <si>
    <t>南砖井村武志钢等11人诉讼管委会赔偿利息</t>
  </si>
  <si>
    <t>龙田王永旺征拆历史遗留问题补偿款</t>
  </si>
  <si>
    <t>使张村“城中村”改造项目政府债务资金</t>
  </si>
  <si>
    <t>工程项目管理经费</t>
  </si>
  <si>
    <t>龙田、使张社区冬季取暖“煤改电”项目</t>
  </si>
  <si>
    <t>李坊陵园超面积土地租金和管理工作经费</t>
  </si>
  <si>
    <t>消防管理工作经费</t>
  </si>
  <si>
    <t>园区建设管理部
（债券资金）</t>
  </si>
  <si>
    <t>汇通产业园太爱肽项目35kV张庆Ⅰ线、35kV张庆Ⅱ线、35kV东阳Ⅱ线、10kV寇村线硅铁支线迁改工程</t>
  </si>
  <si>
    <t>220kV马小I、Ⅱ线61#-62#线路迁改工程</t>
  </si>
  <si>
    <t>太榆退水渠治理项目工程</t>
  </si>
  <si>
    <t>晋中开发区大学城产业园思敬路（广益街-凤翔街）道路工程</t>
  </si>
  <si>
    <t xml:space="preserve">晋中开发区上营东路道路及市政管线工程（一标段）
</t>
  </si>
  <si>
    <t>山西科技创新城核心区使赵街道路工程</t>
  </si>
  <si>
    <t>山西科技创新城核心区东环西路一标段(晋中界-使赵街）道路工程</t>
  </si>
  <si>
    <t>山西科技创新城核心区纬十二街(武宿中路
一综合通道）道路工程</t>
  </si>
  <si>
    <t>规划和自然资源局开发区分局</t>
  </si>
  <si>
    <t>6.25土地宣传日</t>
  </si>
  <si>
    <t>档案整理经费</t>
  </si>
  <si>
    <t>电信电路租用服务器</t>
  </si>
  <si>
    <t>机房网络维护费</t>
  </si>
  <si>
    <t>交易平台维护费</t>
  </si>
  <si>
    <t>聘请法律顾问费</t>
  </si>
  <si>
    <t>国有土地收益基金安排的征地和拆迁补偿</t>
  </si>
  <si>
    <t>购买耕地占补平衡和增减挂交易指标</t>
  </si>
  <si>
    <t>被征地农民社会养老保险</t>
  </si>
  <si>
    <t>缴纳耕地占用税</t>
  </si>
  <si>
    <t>土地业务费</t>
  </si>
  <si>
    <t>消化龙湖绿洲项目收益上交市政府暂付款</t>
  </si>
  <si>
    <t>综合办</t>
  </si>
  <si>
    <t>资料印刷费</t>
  </si>
  <si>
    <t>档案管理费用</t>
  </si>
  <si>
    <t>“五小”劳动竞赛费用</t>
  </si>
  <si>
    <t>五一劳模费用</t>
  </si>
  <si>
    <t>开发区互联网宽带租赁费</t>
  </si>
  <si>
    <t>报刊杂志费</t>
  </si>
  <si>
    <t>农民工救助金</t>
  </si>
  <si>
    <t>统筹各单位党建工作及机关文化建设</t>
  </si>
  <si>
    <t>办公楼运行经费</t>
  </si>
  <si>
    <t>办公楼维修维护费</t>
  </si>
  <si>
    <t>两节送温暖资金</t>
  </si>
  <si>
    <t>党员教育培训及党建资料</t>
  </si>
  <si>
    <t>网络舆情监测经费</t>
  </si>
  <si>
    <t>晋中市政务云服务费</t>
  </si>
  <si>
    <t>网络运行维护费</t>
  </si>
  <si>
    <t>开发区信息经费</t>
  </si>
  <si>
    <t>省、市电视台、报社宣传经费</t>
  </si>
  <si>
    <t>保密业务费</t>
  </si>
  <si>
    <t>职工篮球场改造暨档案业务用房建设经费</t>
  </si>
  <si>
    <t>职工篮球场改造暨档案业务用房装修费</t>
  </si>
  <si>
    <t>生活用水、消防水池迁移及道路改造费</t>
  </si>
  <si>
    <t>办公楼改造维修及办公家具购置</t>
  </si>
  <si>
    <t>招商引资经费</t>
  </si>
  <si>
    <t>转型项目推进会</t>
  </si>
  <si>
    <t>疫情防控专项经费</t>
  </si>
  <si>
    <t>非公党委工作经费</t>
  </si>
  <si>
    <t>标准化认证及知识产权工作站经费</t>
  </si>
  <si>
    <t>环境污染防止（环保管家）专项经费</t>
  </si>
  <si>
    <t>财政局</t>
  </si>
  <si>
    <t>预算管理一体化系统实施升级服务费</t>
  </si>
  <si>
    <t>虚拟化建设质保金</t>
  </si>
  <si>
    <t>财政网络和信息化建设经费</t>
  </si>
  <si>
    <t>国资运营公司注册资本金</t>
  </si>
  <si>
    <t>财政预算评审业务费</t>
  </si>
  <si>
    <t>人行补充经费</t>
  </si>
  <si>
    <t>2022年债券付息资金</t>
  </si>
  <si>
    <t>人力资源部</t>
  </si>
  <si>
    <t>机关人员省、市综合考核奖</t>
  </si>
  <si>
    <t>老干部活动经费</t>
  </si>
  <si>
    <t>对口帮扶榆社工作经费</t>
  </si>
  <si>
    <t>结对帮扶榆社资金</t>
  </si>
  <si>
    <t>劳动监察装备及专项检查经费</t>
  </si>
  <si>
    <t>政府欠薪应急周转金</t>
  </si>
  <si>
    <t>移交人员职业年金及贴息</t>
  </si>
  <si>
    <t>移交人员机关事业单位养老保险</t>
  </si>
  <si>
    <t>退休人员职业年金</t>
  </si>
  <si>
    <t>龙田村、使张村、侯方村三村拆迁养老保险</t>
  </si>
  <si>
    <t>人才、创业培养及吸纳贫困劳动力就业奖励补贴资金</t>
  </si>
  <si>
    <t>人才招聘经费</t>
  </si>
  <si>
    <t>人才交流服务平台建设及公众号运营维护费</t>
  </si>
  <si>
    <t>劳务派遣人员工资福利及保险</t>
  </si>
  <si>
    <t>劳务派遣人员待招聘等费用</t>
  </si>
  <si>
    <t>公益性岗位人员绩效工资</t>
  </si>
  <si>
    <t>干部教育培训经费</t>
  </si>
  <si>
    <t>科技发展专项和双创中心建设经费</t>
  </si>
  <si>
    <t>科学技术管理费</t>
  </si>
  <si>
    <t>党建及机关文化建设费</t>
  </si>
  <si>
    <t>项目评审及绩效评价费</t>
  </si>
  <si>
    <t>宣传费</t>
  </si>
  <si>
    <t>项目考察费</t>
  </si>
  <si>
    <t>2022年度质量管理体系认证费用</t>
  </si>
  <si>
    <t>信息网络运维费</t>
  </si>
  <si>
    <t>援助新疆建设兵团12师222团六连（准东产业园区）基础设施配套项目经费</t>
  </si>
  <si>
    <t>劳动工资统计工作经费</t>
  </si>
  <si>
    <t>服务企业常态化</t>
  </si>
  <si>
    <t>转型项目建设年经费</t>
  </si>
  <si>
    <t>2022年参加第五届中国国际进口博览会经费</t>
  </si>
  <si>
    <t>2022年晋中开发区消费券专项资金</t>
  </si>
  <si>
    <t>2022年1-6月利用外资奖励专项资金</t>
  </si>
  <si>
    <t>土地储备中心</t>
  </si>
  <si>
    <t>山西晋中常太工程机械有限公司土地收购款</t>
  </si>
  <si>
    <t>税务局</t>
  </si>
  <si>
    <t>税务局人员及项目经费</t>
  </si>
  <si>
    <t>附表3</t>
  </si>
  <si>
    <t>2022年度部门整体支出绩效自评明细表</t>
  </si>
  <si>
    <t>单位</t>
  </si>
  <si>
    <t>执行金额（万元）</t>
  </si>
  <si>
    <t>新能源产业园</t>
  </si>
  <si>
    <t>自评</t>
  </si>
  <si>
    <t>10.8重报</t>
  </si>
  <si>
    <t>科创城晋中区事业中心</t>
  </si>
  <si>
    <t>潇河产业园事业服务中心</t>
  </si>
  <si>
    <t>安全生产监督局</t>
  </si>
  <si>
    <t>10.9重报</t>
  </si>
  <si>
    <t>大学城产业园事业服务中心</t>
  </si>
  <si>
    <t>汇通产业园事业服务中心</t>
  </si>
  <si>
    <t>产业融合发展服务中心</t>
  </si>
  <si>
    <t>纪工办</t>
  </si>
  <si>
    <t>开发区消防救援大队</t>
  </si>
  <si>
    <t>自然资源局开发区分局</t>
  </si>
  <si>
    <t>附表4</t>
  </si>
  <si>
    <t>财政组织重点绩效评价结果</t>
  </si>
  <si>
    <t>金额（万元）</t>
  </si>
  <si>
    <t>建设山西智创城NO.4基地房租租赁费</t>
  </si>
  <si>
    <t>2021年度科技创新配套扶持奖励资金</t>
  </si>
  <si>
    <t>宏洋保险代理平台第四、六批产业扶持资金</t>
  </si>
  <si>
    <t>化解使张“城中村”改造项目政府债务资金</t>
  </si>
  <si>
    <t>龙田、使张社区冬季取暖“煤改电”经费</t>
  </si>
  <si>
    <t>中南高科晋中通用设备智造未来城产业园项目地块范围内建筑垃圾、水渠及鱼塘清淤和回填工程费用</t>
  </si>
  <si>
    <t>全省开发区2021年第三次“三个一批”暨承诺制+标准地+全代办改革推进会尚风“绿谷”碳中和环保科技园项目开工仪式主会场进行围挡建设工程费用</t>
  </si>
  <si>
    <t>中南高科晋中通用设备智造未来城产业园项目地块范围场地平整项目工程款</t>
  </si>
  <si>
    <t>山西雅生科技有限公司人工智能工业机器人及智能网汽车研发生产项目垃圾清运及深沟回填工程款</t>
  </si>
  <si>
    <t>晋中开发区新能源汽车产业园供水服务中心项目河沙清运土方工程款</t>
  </si>
  <si>
    <t>东环西路一标段</t>
  </si>
  <si>
    <t>使赵街</t>
  </si>
  <si>
    <t>中</t>
  </si>
  <si>
    <t>纬十二街</t>
  </si>
  <si>
    <t>思敬路</t>
  </si>
  <si>
    <t>上营东路</t>
  </si>
  <si>
    <t>晋中开发区太榆退水渠治理项目工程</t>
  </si>
  <si>
    <t>220KV马小I、II线61#-62#线路迁改工程</t>
  </si>
  <si>
    <t>汇通产业园太爱肽项目325KV张庆I线、东阳II线、10KV寇村线硅铁支线迁改工程</t>
  </si>
  <si>
    <t>税务局人员经费及项目经费</t>
  </si>
  <si>
    <t>国家税务总局晋中经济技术开发区税务局</t>
  </si>
  <si>
    <t>聘请中介机构服务费</t>
  </si>
  <si>
    <t>财政局、金融服务中心</t>
  </si>
  <si>
    <t>执法办案管理中心改造项目经费</t>
  </si>
  <si>
    <t>晋中市公安局开发区分局</t>
  </si>
  <si>
    <t>园区建设管理部、经济运行部、晋中市公安局开发区分局、消防大队、安全生产监督管理局（安委办）</t>
  </si>
  <si>
    <t>政府服务费</t>
  </si>
  <si>
    <t>部门整体</t>
  </si>
  <si>
    <t>8个优、12个良、5个中，部门3个良</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</si>
</sst>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3">
    <font>
      <sz val="11"/>
      <color theme="1"/>
      <name val="宋体"/>
      <charset val="134"/>
      <scheme val="minor"/>
    </font>
    <font>
      <sz val="14"/>
      <color theme="1"/>
      <name val="宋体"/>
      <charset val="134"/>
      <scheme val="minor"/>
    </font>
    <font>
      <sz val="11"/>
      <name val="宋体"/>
      <charset val="134"/>
    </font>
    <font>
      <sz val="10"/>
      <name val="Times New Roman"/>
      <charset val="134"/>
    </font>
    <font>
      <sz val="10"/>
      <color theme="1"/>
      <name val="Times New Roman"/>
      <charset val="134"/>
    </font>
    <font>
      <sz val="11"/>
      <color theme="1"/>
      <name val="Times New Roman"/>
      <charset val="134"/>
    </font>
    <font>
      <b/>
      <sz val="11"/>
      <color theme="1"/>
      <name val="宋体"/>
      <charset val="134"/>
      <scheme val="minor"/>
    </font>
    <font>
      <sz val="10"/>
      <color theme="1"/>
      <name val="宋体"/>
      <charset val="134"/>
      <scheme val="minor"/>
    </font>
    <font>
      <b/>
      <sz val="10"/>
      <color theme="1"/>
      <name val="宋体"/>
      <charset val="134"/>
      <scheme val="minor"/>
    </font>
    <font>
      <sz val="10"/>
      <name val="宋体"/>
      <charset val="134"/>
    </font>
    <font>
      <sz val="10"/>
      <name val="宋体"/>
      <charset val="134"/>
      <scheme val="minor"/>
    </font>
    <font>
      <sz val="14"/>
      <name val="宋体"/>
      <charset val="134"/>
    </font>
    <font>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5"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6" borderId="11" applyNumberFormat="0" applyAlignment="0" applyProtection="0">
      <alignment vertical="center"/>
    </xf>
    <xf numFmtId="0" fontId="22" fillId="7" borderId="12" applyNumberFormat="0" applyAlignment="0" applyProtection="0">
      <alignment vertical="center"/>
    </xf>
    <xf numFmtId="0" fontId="23" fillId="7" borderId="11" applyNumberFormat="0" applyAlignment="0" applyProtection="0">
      <alignment vertical="center"/>
    </xf>
    <xf numFmtId="0" fontId="24" fillId="8" borderId="13" applyNumberFormat="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0" fillId="35" borderId="0" applyNumberFormat="0" applyBorder="0" applyAlignment="0" applyProtection="0">
      <alignment vertical="center"/>
    </xf>
    <xf numFmtId="0" fontId="32" fillId="0" borderId="0">
      <alignment vertical="center"/>
    </xf>
  </cellStyleXfs>
  <cellXfs count="108">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right" vertical="center"/>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0" fillId="2" borderId="1" xfId="0" applyFill="1" applyBorder="1" applyAlignment="1">
      <alignment horizontal="center" vertical="center"/>
    </xf>
    <xf numFmtId="177" fontId="3" fillId="0"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3" borderId="1"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left" vertical="center"/>
    </xf>
    <xf numFmtId="177" fontId="4"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center" vertical="center" wrapText="1"/>
    </xf>
    <xf numFmtId="176"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5" fillId="0" borderId="1" xfId="0" applyFont="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10" fontId="7" fillId="0" borderId="0" xfId="0" applyNumberFormat="1" applyFont="1"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wrapText="1"/>
    </xf>
    <xf numFmtId="0" fontId="7" fillId="0" borderId="0" xfId="0" applyFont="1" applyFill="1" applyAlignment="1">
      <alignment horizontal="righ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0" fontId="8" fillId="0"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5" xfId="0" applyFont="1" applyFill="1" applyBorder="1" applyAlignment="1">
      <alignment vertical="center" wrapText="1"/>
    </xf>
    <xf numFmtId="0" fontId="9" fillId="0" borderId="1"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5" xfId="0" applyFont="1" applyFill="1" applyBorder="1" applyAlignment="1">
      <alignment horizontal="center" vertical="center"/>
    </xf>
    <xf numFmtId="10" fontId="4"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4" fillId="0" borderId="6" xfId="0" applyFont="1" applyFill="1" applyBorder="1" applyAlignment="1">
      <alignment horizontal="center" vertical="center"/>
    </xf>
    <xf numFmtId="10" fontId="4"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4" fillId="0" borderId="7" xfId="0" applyFont="1" applyFill="1" applyBorder="1" applyAlignment="1">
      <alignment horizontal="center" vertical="center"/>
    </xf>
    <xf numFmtId="10" fontId="4" fillId="0" borderId="7"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0" fontId="4" fillId="3"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10" fontId="4" fillId="4"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0" fontId="5" fillId="0"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11" fillId="0" borderId="0" xfId="0" applyFont="1" applyFill="1" applyAlignment="1">
      <alignment horizontal="center" vertical="center"/>
    </xf>
    <xf numFmtId="176" fontId="11" fillId="0" borderId="0" xfId="0" applyNumberFormat="1" applyFont="1" applyFill="1" applyAlignment="1">
      <alignment horizontal="center" vertical="center"/>
    </xf>
    <xf numFmtId="176" fontId="2" fillId="0" borderId="0" xfId="0" applyNumberFormat="1" applyFont="1" applyFill="1" applyAlignment="1">
      <alignment horizontal="right" vertical="center"/>
    </xf>
    <xf numFmtId="176" fontId="2" fillId="0" borderId="0" xfId="0" applyNumberFormat="1" applyFont="1" applyFill="1" applyAlignment="1">
      <alignment horizontal="center" vertical="center"/>
    </xf>
    <xf numFmtId="176" fontId="2" fillId="0" borderId="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9" fillId="0" borderId="1" xfId="49" applyFont="1" applyFill="1" applyBorder="1" applyAlignment="1">
      <alignment vertical="center"/>
    </xf>
    <xf numFmtId="176" fontId="3" fillId="0" borderId="1" xfId="49" applyNumberFormat="1" applyFont="1" applyFill="1"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9" fillId="0" borderId="1" xfId="49" applyFont="1" applyFill="1" applyBorder="1" applyAlignment="1">
      <alignment vertical="center" wrapText="1"/>
    </xf>
    <xf numFmtId="0" fontId="2" fillId="0" borderId="7" xfId="0" applyFont="1" applyFill="1" applyBorder="1" applyAlignment="1">
      <alignment horizontal="center" vertical="center" wrapText="1"/>
    </xf>
    <xf numFmtId="176" fontId="12" fillId="0" borderId="1" xfId="0" applyNumberFormat="1" applyFont="1" applyFill="1" applyBorder="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H33"/>
  <sheetViews>
    <sheetView workbookViewId="0">
      <pane ySplit="4" topLeftCell="A5" activePane="bottomLeft" state="frozen"/>
      <selection/>
      <selection pane="bottomLeft" activeCell="I12" sqref="I12"/>
    </sheetView>
  </sheetViews>
  <sheetFormatPr defaultColWidth="9" defaultRowHeight="14.4" outlineLevelCol="7"/>
  <cols>
    <col min="1" max="1" width="9" style="90"/>
    <col min="2" max="2" width="13.75" style="90" customWidth="1"/>
    <col min="3" max="3" width="54" style="91" customWidth="1"/>
    <col min="4" max="4" width="11.8888888888889" style="92"/>
    <col min="5" max="5" width="11.8888888888889" style="90"/>
    <col min="6" max="6" width="17.25" style="90" customWidth="1"/>
    <col min="7" max="7" width="9" style="90" customWidth="1"/>
    <col min="8" max="8" width="9" style="90"/>
    <col min="9" max="10" width="42" style="90" customWidth="1"/>
    <col min="11" max="16384" width="9" style="90"/>
  </cols>
  <sheetData>
    <row r="1" spans="1:1">
      <c r="A1" s="90" t="s">
        <v>0</v>
      </c>
    </row>
    <row r="2" s="90" customFormat="1" ht="30" customHeight="1" spans="1:6">
      <c r="A2" s="93" t="s">
        <v>1</v>
      </c>
      <c r="B2" s="93"/>
      <c r="C2" s="93"/>
      <c r="D2" s="94"/>
      <c r="E2" s="93"/>
      <c r="F2" s="93"/>
    </row>
    <row r="3" s="90" customFormat="1" ht="30" customHeight="1" spans="1:7">
      <c r="A3" s="95" t="s">
        <v>2</v>
      </c>
      <c r="B3" s="96"/>
      <c r="C3" s="95"/>
      <c r="D3" s="95"/>
      <c r="E3" s="95"/>
      <c r="F3" s="95"/>
      <c r="G3" s="95"/>
    </row>
    <row r="4" s="90" customFormat="1" ht="27" customHeight="1" spans="1:8">
      <c r="A4" s="5" t="s">
        <v>3</v>
      </c>
      <c r="B4" s="5" t="s">
        <v>4</v>
      </c>
      <c r="C4" s="7" t="s">
        <v>5</v>
      </c>
      <c r="D4" s="97" t="s">
        <v>6</v>
      </c>
      <c r="E4" s="5" t="s">
        <v>7</v>
      </c>
      <c r="F4" s="5" t="s">
        <v>8</v>
      </c>
      <c r="G4" s="5" t="s">
        <v>9</v>
      </c>
      <c r="H4" s="36" t="s">
        <v>10</v>
      </c>
    </row>
    <row r="5" s="90" customFormat="1" ht="29" customHeight="1" spans="1:8">
      <c r="A5" s="98">
        <v>1</v>
      </c>
      <c r="B5" s="99" t="s">
        <v>11</v>
      </c>
      <c r="C5" s="100" t="s">
        <v>12</v>
      </c>
      <c r="D5" s="101">
        <v>194.6835</v>
      </c>
      <c r="E5" s="101">
        <v>194.6835</v>
      </c>
      <c r="F5" s="7" t="s">
        <v>13</v>
      </c>
      <c r="G5" s="98">
        <v>85.75</v>
      </c>
      <c r="H5" s="98" t="s">
        <v>14</v>
      </c>
    </row>
    <row r="6" s="90" customFormat="1" ht="20" customHeight="1" spans="1:8">
      <c r="A6" s="102"/>
      <c r="B6" s="103"/>
      <c r="C6" s="100" t="s">
        <v>15</v>
      </c>
      <c r="D6" s="101">
        <v>2290.127</v>
      </c>
      <c r="E6" s="101">
        <v>2290.127</v>
      </c>
      <c r="F6" s="7"/>
      <c r="G6" s="102"/>
      <c r="H6" s="102"/>
    </row>
    <row r="7" s="90" customFormat="1" ht="28" customHeight="1" spans="1:8">
      <c r="A7" s="102"/>
      <c r="B7" s="103"/>
      <c r="C7" s="100" t="s">
        <v>16</v>
      </c>
      <c r="D7" s="101">
        <v>1779.575</v>
      </c>
      <c r="E7" s="101">
        <v>1779.575</v>
      </c>
      <c r="F7" s="7"/>
      <c r="G7" s="102"/>
      <c r="H7" s="102"/>
    </row>
    <row r="8" s="90" customFormat="1" ht="26" customHeight="1" spans="1:8">
      <c r="A8" s="102"/>
      <c r="B8" s="103"/>
      <c r="C8" s="100" t="s">
        <v>17</v>
      </c>
      <c r="D8" s="101">
        <v>500</v>
      </c>
      <c r="E8" s="101">
        <v>500</v>
      </c>
      <c r="F8" s="7"/>
      <c r="G8" s="102"/>
      <c r="H8" s="102"/>
    </row>
    <row r="9" s="90" customFormat="1" ht="23" customHeight="1" spans="1:8">
      <c r="A9" s="102"/>
      <c r="B9" s="103"/>
      <c r="C9" s="100" t="s">
        <v>17</v>
      </c>
      <c r="D9" s="101">
        <v>500</v>
      </c>
      <c r="E9" s="101">
        <v>500</v>
      </c>
      <c r="F9" s="7"/>
      <c r="G9" s="102"/>
      <c r="H9" s="102"/>
    </row>
    <row r="10" s="90" customFormat="1" ht="27" customHeight="1" spans="1:8">
      <c r="A10" s="102"/>
      <c r="B10" s="103"/>
      <c r="C10" s="100" t="s">
        <v>18</v>
      </c>
      <c r="D10" s="101">
        <v>24</v>
      </c>
      <c r="E10" s="101">
        <v>24</v>
      </c>
      <c r="F10" s="7"/>
      <c r="G10" s="102"/>
      <c r="H10" s="102"/>
    </row>
    <row r="11" s="90" customFormat="1" ht="27" customHeight="1" spans="1:8">
      <c r="A11" s="102"/>
      <c r="B11" s="103"/>
      <c r="C11" s="100" t="s">
        <v>18</v>
      </c>
      <c r="D11" s="101">
        <v>28.1307</v>
      </c>
      <c r="E11" s="101">
        <v>28.1307</v>
      </c>
      <c r="F11" s="7"/>
      <c r="G11" s="102"/>
      <c r="H11" s="102"/>
    </row>
    <row r="12" s="90" customFormat="1" ht="29" customHeight="1" spans="1:8">
      <c r="A12" s="104"/>
      <c r="B12" s="103"/>
      <c r="C12" s="100" t="s">
        <v>19</v>
      </c>
      <c r="D12" s="101">
        <v>791.603</v>
      </c>
      <c r="E12" s="101">
        <v>791.603</v>
      </c>
      <c r="F12" s="7"/>
      <c r="G12" s="104"/>
      <c r="H12" s="104"/>
    </row>
    <row r="13" s="90" customFormat="1" ht="24" customHeight="1" spans="1:8">
      <c r="A13" s="98">
        <v>2</v>
      </c>
      <c r="B13" s="103"/>
      <c r="C13" s="100" t="s">
        <v>20</v>
      </c>
      <c r="D13" s="101">
        <v>340.79088</v>
      </c>
      <c r="E13" s="101">
        <v>340.79088</v>
      </c>
      <c r="F13" s="5" t="s">
        <v>13</v>
      </c>
      <c r="G13" s="98">
        <v>87.43</v>
      </c>
      <c r="H13" s="98" t="s">
        <v>14</v>
      </c>
    </row>
    <row r="14" s="90" customFormat="1" ht="23" customHeight="1" spans="1:8">
      <c r="A14" s="102"/>
      <c r="B14" s="103"/>
      <c r="C14" s="100" t="s">
        <v>21</v>
      </c>
      <c r="D14" s="101">
        <v>368.140571</v>
      </c>
      <c r="E14" s="101">
        <v>368.140571</v>
      </c>
      <c r="F14" s="5"/>
      <c r="G14" s="102"/>
      <c r="H14" s="102"/>
    </row>
    <row r="15" s="90" customFormat="1" ht="27" customHeight="1" spans="1:8">
      <c r="A15" s="104"/>
      <c r="B15" s="103"/>
      <c r="C15" s="100" t="s">
        <v>22</v>
      </c>
      <c r="D15" s="101">
        <v>262.803904</v>
      </c>
      <c r="E15" s="101">
        <v>262.803904</v>
      </c>
      <c r="F15" s="5"/>
      <c r="G15" s="104"/>
      <c r="H15" s="104"/>
    </row>
    <row r="16" s="90" customFormat="1" ht="32" customHeight="1" spans="1:8">
      <c r="A16" s="5">
        <v>3</v>
      </c>
      <c r="B16" s="103"/>
      <c r="C16" s="105" t="s">
        <v>23</v>
      </c>
      <c r="D16" s="101">
        <v>420</v>
      </c>
      <c r="E16" s="101">
        <v>420</v>
      </c>
      <c r="F16" s="5" t="s">
        <v>13</v>
      </c>
      <c r="G16" s="5">
        <v>81.5</v>
      </c>
      <c r="H16" s="5" t="s">
        <v>14</v>
      </c>
    </row>
    <row r="17" s="90" customFormat="1" ht="28" customHeight="1" spans="1:8">
      <c r="A17" s="5">
        <v>4</v>
      </c>
      <c r="B17" s="103"/>
      <c r="C17" s="100" t="s">
        <v>24</v>
      </c>
      <c r="D17" s="101">
        <v>230</v>
      </c>
      <c r="E17" s="101">
        <v>230</v>
      </c>
      <c r="F17" s="5" t="s">
        <v>13</v>
      </c>
      <c r="G17" s="5">
        <v>83</v>
      </c>
      <c r="H17" s="5" t="s">
        <v>14</v>
      </c>
    </row>
    <row r="18" s="90" customFormat="1" ht="28" customHeight="1" spans="1:8">
      <c r="A18" s="5">
        <v>5</v>
      </c>
      <c r="B18" s="106"/>
      <c r="C18" s="100" t="s">
        <v>25</v>
      </c>
      <c r="D18" s="101">
        <v>50</v>
      </c>
      <c r="E18" s="101">
        <v>50</v>
      </c>
      <c r="F18" s="5" t="s">
        <v>13</v>
      </c>
      <c r="G18" s="5">
        <v>80</v>
      </c>
      <c r="H18" s="5" t="s">
        <v>14</v>
      </c>
    </row>
    <row r="19" s="90" customFormat="1" ht="37" customHeight="1" spans="1:8">
      <c r="A19" s="16" t="s">
        <v>26</v>
      </c>
      <c r="B19" s="17"/>
      <c r="C19" s="18"/>
      <c r="D19" s="107">
        <f>SUM(D5:D18)</f>
        <v>7779.854555</v>
      </c>
      <c r="E19" s="107">
        <f>SUM(E5:E18)</f>
        <v>7779.854555</v>
      </c>
      <c r="F19" s="5"/>
      <c r="G19" s="5"/>
      <c r="H19" s="5"/>
    </row>
    <row r="20" s="90" customFormat="1" ht="32" customHeight="1" spans="1:8">
      <c r="A20" s="5">
        <v>6</v>
      </c>
      <c r="B20" s="5" t="s">
        <v>27</v>
      </c>
      <c r="C20" s="100" t="s">
        <v>28</v>
      </c>
      <c r="D20" s="101">
        <v>10500</v>
      </c>
      <c r="E20" s="101">
        <v>10500</v>
      </c>
      <c r="F20" s="5" t="s">
        <v>13</v>
      </c>
      <c r="G20" s="5">
        <v>93.8</v>
      </c>
      <c r="H20" s="5" t="s">
        <v>29</v>
      </c>
    </row>
    <row r="21" s="90" customFormat="1" ht="36" customHeight="1" spans="1:8">
      <c r="A21" s="5">
        <v>7</v>
      </c>
      <c r="B21" s="5"/>
      <c r="C21" s="100" t="s">
        <v>30</v>
      </c>
      <c r="D21" s="101">
        <v>610.641596</v>
      </c>
      <c r="E21" s="101">
        <v>610.641596</v>
      </c>
      <c r="F21" s="5" t="s">
        <v>13</v>
      </c>
      <c r="G21" s="5">
        <v>94.48</v>
      </c>
      <c r="H21" s="5" t="s">
        <v>29</v>
      </c>
    </row>
    <row r="22" s="90" customFormat="1" ht="34" customHeight="1" spans="1:8">
      <c r="A22" s="5">
        <v>8</v>
      </c>
      <c r="B22" s="5"/>
      <c r="C22" s="100" t="s">
        <v>31</v>
      </c>
      <c r="D22" s="101">
        <v>270.07</v>
      </c>
      <c r="E22" s="101">
        <v>270.07</v>
      </c>
      <c r="F22" s="5" t="s">
        <v>32</v>
      </c>
      <c r="G22" s="5">
        <v>100</v>
      </c>
      <c r="H22" s="5" t="s">
        <v>29</v>
      </c>
    </row>
    <row r="23" s="90" customFormat="1" ht="29" customHeight="1" spans="1:8">
      <c r="A23" s="12" t="s">
        <v>26</v>
      </c>
      <c r="B23" s="13"/>
      <c r="C23" s="14"/>
      <c r="D23" s="107">
        <f>SUM(D20:D22)</f>
        <v>11380.711596</v>
      </c>
      <c r="E23" s="107">
        <f>SUM(E20:E22)</f>
        <v>11380.711596</v>
      </c>
      <c r="F23" s="5"/>
      <c r="G23" s="5"/>
      <c r="H23" s="5"/>
    </row>
    <row r="24" s="90" customFormat="1" ht="29" customHeight="1" spans="1:8">
      <c r="A24" s="5">
        <v>9</v>
      </c>
      <c r="B24" s="5" t="s">
        <v>33</v>
      </c>
      <c r="C24" s="100" t="s">
        <v>34</v>
      </c>
      <c r="D24" s="101">
        <v>140</v>
      </c>
      <c r="E24" s="101">
        <v>140</v>
      </c>
      <c r="F24" s="5" t="s">
        <v>32</v>
      </c>
      <c r="G24" s="5">
        <v>91</v>
      </c>
      <c r="H24" s="5" t="s">
        <v>29</v>
      </c>
    </row>
    <row r="25" s="90" customFormat="1" ht="39" customHeight="1" spans="1:8">
      <c r="A25" s="12" t="s">
        <v>35</v>
      </c>
      <c r="B25" s="13"/>
      <c r="C25" s="14"/>
      <c r="D25" s="107">
        <f>+D19+D23+D24</f>
        <v>19300.566151</v>
      </c>
      <c r="E25" s="107">
        <f>+E19+E23+E24</f>
        <v>19300.566151</v>
      </c>
      <c r="F25" s="5"/>
      <c r="G25" s="5"/>
      <c r="H25" s="5"/>
    </row>
    <row r="28" ht="32" hidden="1" customHeight="1" spans="1:7">
      <c r="A28" s="5"/>
      <c r="B28" s="5" t="s">
        <v>33</v>
      </c>
      <c r="C28" s="50" t="s">
        <v>36</v>
      </c>
      <c r="D28" s="97">
        <v>160</v>
      </c>
      <c r="E28" s="5"/>
      <c r="F28" s="38"/>
      <c r="G28" s="5">
        <v>91.8</v>
      </c>
    </row>
    <row r="33" spans="6:6">
      <c r="F33" s="90" t="s">
        <v>37</v>
      </c>
    </row>
  </sheetData>
  <mergeCells count="15">
    <mergeCell ref="A2:F2"/>
    <mergeCell ref="A3:G3"/>
    <mergeCell ref="A19:C19"/>
    <mergeCell ref="A23:C23"/>
    <mergeCell ref="A25:C25"/>
    <mergeCell ref="A5:A12"/>
    <mergeCell ref="A13:A15"/>
    <mergeCell ref="B5:B18"/>
    <mergeCell ref="B20:B22"/>
    <mergeCell ref="F5:F12"/>
    <mergeCell ref="F13:F15"/>
    <mergeCell ref="G5:G12"/>
    <mergeCell ref="G13:G15"/>
    <mergeCell ref="H5:H12"/>
    <mergeCell ref="H13:H15"/>
  </mergeCells>
  <printOptions horizontalCentered="1"/>
  <pageMargins left="0.700694444444445" right="0.700694444444445" top="0.751388888888889" bottom="0.751388888888889" header="0.298611111111111" footer="0.298611111111111"/>
  <pageSetup paperSize="9" scale="9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XFB161"/>
  <sheetViews>
    <sheetView workbookViewId="0">
      <pane xSplit="8" ySplit="4" topLeftCell="I95" activePane="bottomRight" state="frozen"/>
      <selection/>
      <selection pane="topRight"/>
      <selection pane="bottomLeft"/>
      <selection pane="bottomRight" activeCell="H92" sqref="H92"/>
    </sheetView>
  </sheetViews>
  <sheetFormatPr defaultColWidth="9" defaultRowHeight="25" customHeight="1"/>
  <cols>
    <col min="1" max="1" width="9" style="40"/>
    <col min="2" max="2" width="12.3796296296296" style="40" customWidth="1"/>
    <col min="3" max="3" width="31" style="41" customWidth="1"/>
    <col min="4" max="5" width="14.3796296296296" style="40" customWidth="1"/>
    <col min="6" max="6" width="14.3796296296296" style="42" customWidth="1"/>
    <col min="7" max="7" width="17" style="40" customWidth="1"/>
    <col min="8" max="8" width="18.5" style="40" customWidth="1"/>
    <col min="9" max="9" width="14" style="40" customWidth="1"/>
    <col min="10" max="10" width="9" style="40" customWidth="1"/>
    <col min="11" max="11" width="31.3796296296296" style="40" customWidth="1"/>
    <col min="12" max="15" width="9" style="40" customWidth="1"/>
    <col min="16" max="16381" width="9" style="40"/>
    <col min="16382" max="16384" width="9" style="43"/>
  </cols>
  <sheetData>
    <row r="1" customHeight="1" spans="1:1">
      <c r="A1" s="40" t="s">
        <v>38</v>
      </c>
    </row>
    <row r="2" s="40" customFormat="1" customHeight="1" spans="2:8">
      <c r="B2" s="44" t="s">
        <v>39</v>
      </c>
      <c r="C2" s="44"/>
      <c r="D2" s="44"/>
      <c r="E2" s="44"/>
      <c r="F2" s="44"/>
      <c r="G2" s="44"/>
      <c r="H2" s="44"/>
    </row>
    <row r="3" s="40" customFormat="1" customHeight="1" spans="1:8">
      <c r="A3" s="45" t="s">
        <v>2</v>
      </c>
      <c r="B3" s="45"/>
      <c r="C3" s="45"/>
      <c r="D3" s="45"/>
      <c r="E3" s="45"/>
      <c r="F3" s="45"/>
      <c r="G3" s="45"/>
      <c r="H3" s="45"/>
    </row>
    <row r="4" s="40" customFormat="1" customHeight="1" spans="1:8">
      <c r="A4" s="38" t="s">
        <v>3</v>
      </c>
      <c r="B4" s="46" t="s">
        <v>4</v>
      </c>
      <c r="C4" s="46" t="s">
        <v>40</v>
      </c>
      <c r="D4" s="47" t="s">
        <v>41</v>
      </c>
      <c r="E4" s="47" t="s">
        <v>42</v>
      </c>
      <c r="F4" s="48" t="s">
        <v>43</v>
      </c>
      <c r="G4" s="47" t="s">
        <v>9</v>
      </c>
      <c r="H4" s="36" t="s">
        <v>10</v>
      </c>
    </row>
    <row r="5" s="40" customFormat="1" ht="24" customHeight="1" spans="1:16382">
      <c r="A5" s="38">
        <v>1</v>
      </c>
      <c r="B5" s="49" t="s">
        <v>44</v>
      </c>
      <c r="C5" s="50" t="s">
        <v>45</v>
      </c>
      <c r="D5" s="51">
        <v>276.96</v>
      </c>
      <c r="E5" s="51">
        <v>71.24</v>
      </c>
      <c r="F5" s="52">
        <f t="shared" ref="F5:F18" si="0">E5/D5</f>
        <v>0.257221259387637</v>
      </c>
      <c r="G5" s="53">
        <v>81.6</v>
      </c>
      <c r="H5" s="54" t="s">
        <v>14</v>
      </c>
      <c r="RGB5" s="38" t="s">
        <v>14</v>
      </c>
      <c r="XFB5" s="40" t="s">
        <v>14</v>
      </c>
    </row>
    <row r="6" s="40" customFormat="1" ht="24" customHeight="1" spans="1:16382">
      <c r="A6" s="38">
        <v>2</v>
      </c>
      <c r="B6" s="49"/>
      <c r="C6" s="50" t="s">
        <v>46</v>
      </c>
      <c r="D6" s="51">
        <v>173</v>
      </c>
      <c r="E6" s="51">
        <v>172.95</v>
      </c>
      <c r="F6" s="52">
        <f t="shared" si="0"/>
        <v>0.99971098265896</v>
      </c>
      <c r="G6" s="51">
        <v>100</v>
      </c>
      <c r="H6" s="38" t="s">
        <v>29</v>
      </c>
      <c r="XFB6" s="40" t="s">
        <v>29</v>
      </c>
    </row>
    <row r="7" s="40" customFormat="1" ht="24" customHeight="1" spans="1:16382">
      <c r="A7" s="38">
        <v>3</v>
      </c>
      <c r="B7" s="49"/>
      <c r="C7" s="50" t="s">
        <v>47</v>
      </c>
      <c r="D7" s="51">
        <v>5</v>
      </c>
      <c r="E7" s="51">
        <v>1.97</v>
      </c>
      <c r="F7" s="52">
        <f t="shared" si="0"/>
        <v>0.394</v>
      </c>
      <c r="G7" s="53">
        <v>84.9</v>
      </c>
      <c r="H7" s="54" t="s">
        <v>14</v>
      </c>
      <c r="RGB7" s="38" t="s">
        <v>14</v>
      </c>
      <c r="XFB7" s="40" t="s">
        <v>14</v>
      </c>
    </row>
    <row r="8" s="40" customFormat="1" ht="24" customHeight="1" spans="1:8">
      <c r="A8" s="38">
        <v>4</v>
      </c>
      <c r="B8" s="49"/>
      <c r="C8" s="50" t="s">
        <v>48</v>
      </c>
      <c r="D8" s="51">
        <v>6</v>
      </c>
      <c r="E8" s="51">
        <v>3.2</v>
      </c>
      <c r="F8" s="52">
        <f t="shared" si="0"/>
        <v>0.533333333333333</v>
      </c>
      <c r="G8" s="51">
        <v>90.3</v>
      </c>
      <c r="H8" s="38" t="s">
        <v>29</v>
      </c>
    </row>
    <row r="9" s="40" customFormat="1" ht="24" customHeight="1" spans="1:16382">
      <c r="A9" s="38">
        <v>5</v>
      </c>
      <c r="B9" s="49"/>
      <c r="C9" s="50" t="s">
        <v>49</v>
      </c>
      <c r="D9" s="51">
        <v>6.8</v>
      </c>
      <c r="E9" s="51">
        <v>0.05</v>
      </c>
      <c r="F9" s="52">
        <f t="shared" si="0"/>
        <v>0.00735294117647059</v>
      </c>
      <c r="G9" s="53">
        <v>81.1</v>
      </c>
      <c r="H9" s="54" t="s">
        <v>14</v>
      </c>
      <c r="RGB9" s="38" t="s">
        <v>14</v>
      </c>
      <c r="XFB9" s="40" t="s">
        <v>14</v>
      </c>
    </row>
    <row r="10" s="40" customFormat="1" ht="24" customHeight="1" spans="1:8">
      <c r="A10" s="38">
        <v>6</v>
      </c>
      <c r="B10" s="49"/>
      <c r="C10" s="50" t="s">
        <v>50</v>
      </c>
      <c r="D10" s="51">
        <v>14.8</v>
      </c>
      <c r="E10" s="51">
        <v>11.19</v>
      </c>
      <c r="F10" s="52">
        <f t="shared" si="0"/>
        <v>0.756081081081081</v>
      </c>
      <c r="G10" s="51">
        <v>97.6</v>
      </c>
      <c r="H10" s="38" t="s">
        <v>29</v>
      </c>
    </row>
    <row r="11" s="40" customFormat="1" ht="24" customHeight="1" spans="1:8">
      <c r="A11" s="38">
        <v>7</v>
      </c>
      <c r="B11" s="49"/>
      <c r="C11" s="50" t="s">
        <v>51</v>
      </c>
      <c r="D11" s="51">
        <v>7.56</v>
      </c>
      <c r="E11" s="51">
        <v>7.56</v>
      </c>
      <c r="F11" s="52">
        <f t="shared" si="0"/>
        <v>1</v>
      </c>
      <c r="G11" s="51">
        <v>100</v>
      </c>
      <c r="H11" s="38" t="s">
        <v>29</v>
      </c>
    </row>
    <row r="12" s="40" customFormat="1" customHeight="1" spans="1:8">
      <c r="A12" s="38">
        <v>8</v>
      </c>
      <c r="B12" s="49"/>
      <c r="C12" s="50" t="s">
        <v>52</v>
      </c>
      <c r="D12" s="51">
        <v>0.61</v>
      </c>
      <c r="E12" s="51">
        <v>0.61</v>
      </c>
      <c r="F12" s="52">
        <f t="shared" si="0"/>
        <v>1</v>
      </c>
      <c r="G12" s="51">
        <v>100</v>
      </c>
      <c r="H12" s="38" t="s">
        <v>29</v>
      </c>
    </row>
    <row r="13" s="40" customFormat="1" customHeight="1" spans="1:8">
      <c r="A13" s="38">
        <v>9</v>
      </c>
      <c r="B13" s="49" t="s">
        <v>53</v>
      </c>
      <c r="C13" s="50" t="s">
        <v>47</v>
      </c>
      <c r="D13" s="51">
        <v>3.67</v>
      </c>
      <c r="E13" s="51">
        <v>2.21</v>
      </c>
      <c r="F13" s="52">
        <f t="shared" si="0"/>
        <v>0.602179836512262</v>
      </c>
      <c r="G13" s="51">
        <v>96</v>
      </c>
      <c r="H13" s="38" t="s">
        <v>29</v>
      </c>
    </row>
    <row r="14" s="40" customFormat="1" customHeight="1" spans="1:8">
      <c r="A14" s="38">
        <v>10</v>
      </c>
      <c r="B14" s="55" t="s">
        <v>54</v>
      </c>
      <c r="C14" s="50" t="s">
        <v>47</v>
      </c>
      <c r="D14" s="51">
        <v>3.74</v>
      </c>
      <c r="E14" s="51">
        <v>1.68</v>
      </c>
      <c r="F14" s="52">
        <f t="shared" si="0"/>
        <v>0.449197860962567</v>
      </c>
      <c r="G14" s="51">
        <v>94.49</v>
      </c>
      <c r="H14" s="38" t="s">
        <v>29</v>
      </c>
    </row>
    <row r="15" s="40" customFormat="1" customHeight="1" spans="1:8">
      <c r="A15" s="38">
        <v>11</v>
      </c>
      <c r="B15" s="56"/>
      <c r="C15" s="50" t="s">
        <v>55</v>
      </c>
      <c r="D15" s="51">
        <v>0.5</v>
      </c>
      <c r="E15" s="51">
        <v>0.16</v>
      </c>
      <c r="F15" s="52">
        <f t="shared" si="0"/>
        <v>0.32</v>
      </c>
      <c r="G15" s="51">
        <v>93.2</v>
      </c>
      <c r="H15" s="38" t="s">
        <v>29</v>
      </c>
    </row>
    <row r="16" s="40" customFormat="1" customHeight="1" spans="1:8">
      <c r="A16" s="38">
        <v>12</v>
      </c>
      <c r="B16" s="57"/>
      <c r="C16" s="50" t="s">
        <v>56</v>
      </c>
      <c r="D16" s="51">
        <v>1.1</v>
      </c>
      <c r="E16" s="51">
        <v>0.4</v>
      </c>
      <c r="F16" s="52">
        <f t="shared" si="0"/>
        <v>0.363636363636364</v>
      </c>
      <c r="G16" s="51">
        <v>93.68</v>
      </c>
      <c r="H16" s="38" t="s">
        <v>29</v>
      </c>
    </row>
    <row r="17" s="40" customFormat="1" customHeight="1" spans="1:8">
      <c r="A17" s="38">
        <v>13</v>
      </c>
      <c r="B17" s="49" t="s">
        <v>57</v>
      </c>
      <c r="C17" s="50" t="s">
        <v>58</v>
      </c>
      <c r="D17" s="51">
        <v>234.38</v>
      </c>
      <c r="E17" s="51">
        <v>234.38</v>
      </c>
      <c r="F17" s="52">
        <f t="shared" si="0"/>
        <v>1</v>
      </c>
      <c r="G17" s="51">
        <v>98</v>
      </c>
      <c r="H17" s="38" t="s">
        <v>29</v>
      </c>
    </row>
    <row r="18" s="40" customFormat="1" customHeight="1" spans="1:8">
      <c r="A18" s="38">
        <v>14</v>
      </c>
      <c r="B18" s="49"/>
      <c r="C18" s="50" t="s">
        <v>59</v>
      </c>
      <c r="D18" s="51">
        <v>20</v>
      </c>
      <c r="E18" s="51">
        <v>10</v>
      </c>
      <c r="F18" s="52">
        <f t="shared" si="0"/>
        <v>0.5</v>
      </c>
      <c r="G18" s="51">
        <v>91</v>
      </c>
      <c r="H18" s="38" t="s">
        <v>29</v>
      </c>
    </row>
    <row r="19" s="40" customFormat="1" customHeight="1" spans="1:8">
      <c r="A19" s="38">
        <v>15</v>
      </c>
      <c r="B19" s="49"/>
      <c r="C19" s="50" t="s">
        <v>60</v>
      </c>
      <c r="D19" s="51">
        <v>126.56</v>
      </c>
      <c r="E19" s="51">
        <v>126.56</v>
      </c>
      <c r="F19" s="52">
        <f t="shared" ref="F19:F32" si="1">E19/D19</f>
        <v>1</v>
      </c>
      <c r="G19" s="51">
        <v>98</v>
      </c>
      <c r="H19" s="38" t="s">
        <v>29</v>
      </c>
    </row>
    <row r="20" s="40" customFormat="1" customHeight="1" spans="1:8">
      <c r="A20" s="38">
        <v>16</v>
      </c>
      <c r="B20" s="49"/>
      <c r="C20" s="50" t="s">
        <v>61</v>
      </c>
      <c r="D20" s="51">
        <v>196.6</v>
      </c>
      <c r="E20" s="51">
        <v>196.6</v>
      </c>
      <c r="F20" s="52">
        <f t="shared" si="1"/>
        <v>1</v>
      </c>
      <c r="G20" s="51">
        <v>93</v>
      </c>
      <c r="H20" s="38" t="s">
        <v>29</v>
      </c>
    </row>
    <row r="21" s="40" customFormat="1" customHeight="1" spans="1:8">
      <c r="A21" s="38">
        <v>17</v>
      </c>
      <c r="B21" s="49"/>
      <c r="C21" s="50" t="s">
        <v>62</v>
      </c>
      <c r="D21" s="51">
        <v>40</v>
      </c>
      <c r="E21" s="51">
        <v>40</v>
      </c>
      <c r="F21" s="52">
        <f t="shared" si="1"/>
        <v>1</v>
      </c>
      <c r="G21" s="51">
        <v>98</v>
      </c>
      <c r="H21" s="38" t="s">
        <v>29</v>
      </c>
    </row>
    <row r="22" s="40" customFormat="1" customHeight="1" spans="1:11">
      <c r="A22" s="38">
        <v>18</v>
      </c>
      <c r="B22" s="49" t="s">
        <v>63</v>
      </c>
      <c r="C22" s="38" t="s">
        <v>64</v>
      </c>
      <c r="D22" s="51">
        <v>34.42</v>
      </c>
      <c r="E22" s="51">
        <v>34.42</v>
      </c>
      <c r="F22" s="52">
        <f t="shared" si="1"/>
        <v>1</v>
      </c>
      <c r="G22" s="51">
        <v>100</v>
      </c>
      <c r="H22" s="38" t="s">
        <v>29</v>
      </c>
      <c r="K22" s="69"/>
    </row>
    <row r="23" s="40" customFormat="1" customHeight="1" spans="1:11">
      <c r="A23" s="38">
        <v>19</v>
      </c>
      <c r="B23" s="49"/>
      <c r="C23" s="38" t="s">
        <v>65</v>
      </c>
      <c r="D23" s="51">
        <v>23.65</v>
      </c>
      <c r="E23" s="51">
        <v>23.65</v>
      </c>
      <c r="F23" s="52">
        <f t="shared" si="1"/>
        <v>1</v>
      </c>
      <c r="G23" s="51">
        <v>100</v>
      </c>
      <c r="H23" s="38" t="s">
        <v>29</v>
      </c>
      <c r="K23" s="69"/>
    </row>
    <row r="24" s="40" customFormat="1" customHeight="1" spans="1:11">
      <c r="A24" s="38">
        <v>20</v>
      </c>
      <c r="B24" s="49"/>
      <c r="C24" s="50" t="s">
        <v>66</v>
      </c>
      <c r="D24" s="51">
        <v>10.27</v>
      </c>
      <c r="E24" s="51">
        <v>10.27</v>
      </c>
      <c r="F24" s="52">
        <f t="shared" si="1"/>
        <v>1</v>
      </c>
      <c r="G24" s="51">
        <v>100</v>
      </c>
      <c r="H24" s="38" t="s">
        <v>29</v>
      </c>
      <c r="K24" s="69"/>
    </row>
    <row r="25" s="40" customFormat="1" customHeight="1" spans="1:8">
      <c r="A25" s="38">
        <v>21</v>
      </c>
      <c r="B25" s="49"/>
      <c r="C25" s="50" t="s">
        <v>67</v>
      </c>
      <c r="D25" s="51">
        <v>20</v>
      </c>
      <c r="E25" s="51">
        <v>20</v>
      </c>
      <c r="F25" s="52">
        <f t="shared" si="1"/>
        <v>1</v>
      </c>
      <c r="G25" s="51">
        <v>96.3</v>
      </c>
      <c r="H25" s="38" t="s">
        <v>29</v>
      </c>
    </row>
    <row r="26" s="40" customFormat="1" customHeight="1" spans="1:8">
      <c r="A26" s="38">
        <v>22</v>
      </c>
      <c r="B26" s="49"/>
      <c r="C26" s="50" t="s">
        <v>68</v>
      </c>
      <c r="D26" s="51">
        <v>23</v>
      </c>
      <c r="E26" s="51">
        <v>23</v>
      </c>
      <c r="F26" s="52">
        <f t="shared" si="1"/>
        <v>1</v>
      </c>
      <c r="G26" s="51">
        <v>96.5</v>
      </c>
      <c r="H26" s="38" t="s">
        <v>29</v>
      </c>
    </row>
    <row r="27" s="40" customFormat="1" customHeight="1" spans="1:8">
      <c r="A27" s="38">
        <v>23</v>
      </c>
      <c r="B27" s="49"/>
      <c r="C27" s="50" t="s">
        <v>69</v>
      </c>
      <c r="D27" s="51">
        <v>17.3</v>
      </c>
      <c r="E27" s="51">
        <v>16.3</v>
      </c>
      <c r="F27" s="52">
        <f t="shared" si="1"/>
        <v>0.942196531791908</v>
      </c>
      <c r="G27" s="51">
        <v>99.4</v>
      </c>
      <c r="H27" s="38" t="s">
        <v>29</v>
      </c>
    </row>
    <row r="28" s="40" customFormat="1" customHeight="1" spans="1:8">
      <c r="A28" s="38">
        <v>24</v>
      </c>
      <c r="B28" s="49"/>
      <c r="C28" s="50" t="s">
        <v>70</v>
      </c>
      <c r="D28" s="51">
        <v>1.7</v>
      </c>
      <c r="E28" s="51">
        <v>0.61</v>
      </c>
      <c r="F28" s="52">
        <f t="shared" si="1"/>
        <v>0.358823529411765</v>
      </c>
      <c r="G28" s="51">
        <v>93.5</v>
      </c>
      <c r="H28" s="38" t="s">
        <v>29</v>
      </c>
    </row>
    <row r="29" s="40" customFormat="1" customHeight="1" spans="1:8">
      <c r="A29" s="38">
        <v>25</v>
      </c>
      <c r="B29" s="49"/>
      <c r="C29" s="50" t="s">
        <v>71</v>
      </c>
      <c r="D29" s="51">
        <v>49.9</v>
      </c>
      <c r="E29" s="51">
        <v>49.9</v>
      </c>
      <c r="F29" s="52">
        <f t="shared" si="1"/>
        <v>1</v>
      </c>
      <c r="G29" s="51">
        <v>100</v>
      </c>
      <c r="H29" s="38" t="s">
        <v>29</v>
      </c>
    </row>
    <row r="30" s="40" customFormat="1" customHeight="1" spans="1:8">
      <c r="A30" s="38">
        <v>26</v>
      </c>
      <c r="B30" s="49"/>
      <c r="C30" s="50" t="s">
        <v>47</v>
      </c>
      <c r="D30" s="51">
        <v>5.57</v>
      </c>
      <c r="E30" s="51">
        <v>4.54</v>
      </c>
      <c r="F30" s="52">
        <f t="shared" si="1"/>
        <v>0.81508078994614</v>
      </c>
      <c r="G30" s="51">
        <v>96.8</v>
      </c>
      <c r="H30" s="38" t="s">
        <v>29</v>
      </c>
    </row>
    <row r="31" s="40" customFormat="1" customHeight="1" spans="1:8">
      <c r="A31" s="38">
        <v>27</v>
      </c>
      <c r="B31" s="49"/>
      <c r="C31" s="50" t="s">
        <v>72</v>
      </c>
      <c r="D31" s="51">
        <v>29.97</v>
      </c>
      <c r="E31" s="51">
        <v>29.46</v>
      </c>
      <c r="F31" s="52">
        <f t="shared" si="1"/>
        <v>0.982982982982983</v>
      </c>
      <c r="G31" s="51">
        <v>99.8</v>
      </c>
      <c r="H31" s="38" t="s">
        <v>29</v>
      </c>
    </row>
    <row r="32" s="40" customFormat="1" customHeight="1" spans="1:8">
      <c r="A32" s="38">
        <v>28</v>
      </c>
      <c r="B32" s="49"/>
      <c r="C32" s="50" t="s">
        <v>73</v>
      </c>
      <c r="D32" s="51">
        <v>35</v>
      </c>
      <c r="E32" s="51">
        <v>34.17</v>
      </c>
      <c r="F32" s="52">
        <f t="shared" si="1"/>
        <v>0.976285714285714</v>
      </c>
      <c r="G32" s="51">
        <v>99.7</v>
      </c>
      <c r="H32" s="38" t="s">
        <v>29</v>
      </c>
    </row>
    <row r="33" s="40" customFormat="1" customHeight="1" spans="1:8">
      <c r="A33" s="38">
        <v>29</v>
      </c>
      <c r="B33" s="49"/>
      <c r="C33" s="40" t="s">
        <v>74</v>
      </c>
      <c r="D33" s="51">
        <v>560</v>
      </c>
      <c r="E33" s="51">
        <v>525.54</v>
      </c>
      <c r="F33" s="52">
        <f t="shared" ref="F33:F44" si="2">E33/D33</f>
        <v>0.938464285714286</v>
      </c>
      <c r="G33" s="51">
        <v>99.3</v>
      </c>
      <c r="H33" s="38" t="s">
        <v>29</v>
      </c>
    </row>
    <row r="34" s="40" customFormat="1" customHeight="1" spans="1:8">
      <c r="A34" s="38">
        <v>30</v>
      </c>
      <c r="B34" s="55" t="s">
        <v>75</v>
      </c>
      <c r="C34" s="50" t="s">
        <v>47</v>
      </c>
      <c r="D34" s="51">
        <v>2.74</v>
      </c>
      <c r="E34" s="51">
        <v>1.18</v>
      </c>
      <c r="F34" s="52">
        <f t="shared" si="2"/>
        <v>0.430656934306569</v>
      </c>
      <c r="G34" s="51">
        <v>94.3</v>
      </c>
      <c r="H34" s="38" t="s">
        <v>29</v>
      </c>
    </row>
    <row r="35" s="40" customFormat="1" customHeight="1" spans="1:8">
      <c r="A35" s="38">
        <v>31</v>
      </c>
      <c r="B35" s="56"/>
      <c r="C35" s="50" t="s">
        <v>56</v>
      </c>
      <c r="D35" s="51">
        <v>3.4</v>
      </c>
      <c r="E35" s="51">
        <v>0.47</v>
      </c>
      <c r="F35" s="52">
        <f t="shared" si="2"/>
        <v>0.138235294117647</v>
      </c>
      <c r="G35" s="51">
        <v>91.4</v>
      </c>
      <c r="H35" s="38" t="s">
        <v>29</v>
      </c>
    </row>
    <row r="36" s="40" customFormat="1" customHeight="1" spans="1:8">
      <c r="A36" s="38">
        <v>32</v>
      </c>
      <c r="B36" s="57"/>
      <c r="C36" s="50" t="s">
        <v>55</v>
      </c>
      <c r="D36" s="51">
        <v>3.6</v>
      </c>
      <c r="E36" s="51">
        <v>1.57</v>
      </c>
      <c r="F36" s="52">
        <f t="shared" si="2"/>
        <v>0.436111111111111</v>
      </c>
      <c r="G36" s="51">
        <v>94.4</v>
      </c>
      <c r="H36" s="38" t="s">
        <v>29</v>
      </c>
    </row>
    <row r="37" s="40" customFormat="1" customHeight="1" spans="1:16382">
      <c r="A37" s="38">
        <v>33</v>
      </c>
      <c r="B37" s="56" t="s">
        <v>76</v>
      </c>
      <c r="C37" s="50" t="s">
        <v>47</v>
      </c>
      <c r="D37" s="51">
        <v>2.79</v>
      </c>
      <c r="E37" s="51">
        <v>1.52</v>
      </c>
      <c r="F37" s="52">
        <f t="shared" si="2"/>
        <v>0.544802867383513</v>
      </c>
      <c r="G37" s="53">
        <v>86</v>
      </c>
      <c r="H37" s="54" t="s">
        <v>14</v>
      </c>
      <c r="RGB37" s="38" t="s">
        <v>14</v>
      </c>
      <c r="XFB37" s="40" t="s">
        <v>14</v>
      </c>
    </row>
    <row r="38" s="40" customFormat="1" customHeight="1" spans="1:16382">
      <c r="A38" s="38">
        <v>34</v>
      </c>
      <c r="B38" s="56"/>
      <c r="C38" s="50" t="s">
        <v>77</v>
      </c>
      <c r="D38" s="51">
        <v>4.17</v>
      </c>
      <c r="E38" s="51">
        <v>2.64</v>
      </c>
      <c r="F38" s="52">
        <f t="shared" si="2"/>
        <v>0.633093525179856</v>
      </c>
      <c r="G38" s="53">
        <v>89</v>
      </c>
      <c r="H38" s="54" t="s">
        <v>14</v>
      </c>
      <c r="RGB38" s="38" t="s">
        <v>14</v>
      </c>
      <c r="XFB38" s="40" t="s">
        <v>14</v>
      </c>
    </row>
    <row r="39" s="40" customFormat="1" customHeight="1" spans="1:16382">
      <c r="A39" s="38">
        <v>35</v>
      </c>
      <c r="B39" s="56"/>
      <c r="C39" s="50" t="s">
        <v>78</v>
      </c>
      <c r="D39" s="51">
        <v>5.25</v>
      </c>
      <c r="E39" s="51">
        <v>2.73</v>
      </c>
      <c r="F39" s="52">
        <f t="shared" si="2"/>
        <v>0.52</v>
      </c>
      <c r="G39" s="53">
        <v>85</v>
      </c>
      <c r="H39" s="54" t="s">
        <v>14</v>
      </c>
      <c r="RGB39" s="38" t="s">
        <v>14</v>
      </c>
      <c r="XFB39" s="40" t="s">
        <v>14</v>
      </c>
    </row>
    <row r="40" s="40" customFormat="1" customHeight="1" spans="1:8">
      <c r="A40" s="38">
        <v>36</v>
      </c>
      <c r="B40" s="57"/>
      <c r="C40" s="50" t="s">
        <v>79</v>
      </c>
      <c r="D40" s="51">
        <v>1.21</v>
      </c>
      <c r="E40" s="51">
        <v>1.21</v>
      </c>
      <c r="F40" s="52">
        <f t="shared" si="2"/>
        <v>1</v>
      </c>
      <c r="G40" s="51">
        <v>100</v>
      </c>
      <c r="H40" s="38" t="s">
        <v>29</v>
      </c>
    </row>
    <row r="41" s="40" customFormat="1" customHeight="1" spans="1:8">
      <c r="A41" s="38">
        <v>37</v>
      </c>
      <c r="B41" s="49" t="s">
        <v>33</v>
      </c>
      <c r="C41" s="50" t="s">
        <v>80</v>
      </c>
      <c r="D41" s="51">
        <v>3</v>
      </c>
      <c r="E41" s="51">
        <v>0.5</v>
      </c>
      <c r="F41" s="52">
        <f t="shared" si="2"/>
        <v>0.166666666666667</v>
      </c>
      <c r="G41" s="51">
        <v>90.67</v>
      </c>
      <c r="H41" s="38" t="s">
        <v>29</v>
      </c>
    </row>
    <row r="42" s="40" customFormat="1" ht="43" customHeight="1" spans="1:8">
      <c r="A42" s="38">
        <v>38</v>
      </c>
      <c r="B42" s="49"/>
      <c r="C42" s="50" t="s">
        <v>81</v>
      </c>
      <c r="D42" s="51">
        <v>9.43</v>
      </c>
      <c r="E42" s="51">
        <v>9.43</v>
      </c>
      <c r="F42" s="52">
        <f t="shared" si="2"/>
        <v>1</v>
      </c>
      <c r="G42" s="51">
        <v>99</v>
      </c>
      <c r="H42" s="38" t="s">
        <v>29</v>
      </c>
    </row>
    <row r="43" s="40" customFormat="1" customHeight="1" spans="1:8">
      <c r="A43" s="38">
        <v>39</v>
      </c>
      <c r="B43" s="49"/>
      <c r="C43" s="50" t="s">
        <v>82</v>
      </c>
      <c r="D43" s="51">
        <v>1.4</v>
      </c>
      <c r="E43" s="51">
        <v>1.4</v>
      </c>
      <c r="F43" s="52">
        <f t="shared" si="2"/>
        <v>1</v>
      </c>
      <c r="G43" s="51">
        <v>100</v>
      </c>
      <c r="H43" s="38" t="s">
        <v>29</v>
      </c>
    </row>
    <row r="44" s="40" customFormat="1" customHeight="1" spans="1:8">
      <c r="A44" s="38">
        <v>40</v>
      </c>
      <c r="B44" s="49"/>
      <c r="C44" s="58" t="s">
        <v>83</v>
      </c>
      <c r="D44" s="51">
        <v>1300</v>
      </c>
      <c r="E44" s="51">
        <v>140</v>
      </c>
      <c r="F44" s="52">
        <f t="shared" si="2"/>
        <v>0.107692307692308</v>
      </c>
      <c r="G44" s="51">
        <v>91</v>
      </c>
      <c r="H44" s="38" t="s">
        <v>29</v>
      </c>
    </row>
    <row r="45" s="40" customFormat="1" customHeight="1" spans="1:8">
      <c r="A45" s="38">
        <v>41</v>
      </c>
      <c r="B45" s="59" t="s">
        <v>84</v>
      </c>
      <c r="C45" s="50" t="s">
        <v>55</v>
      </c>
      <c r="D45" s="51">
        <v>1.6</v>
      </c>
      <c r="E45" s="51">
        <v>0.32</v>
      </c>
      <c r="F45" s="52">
        <f t="shared" ref="F45:F56" si="3">E45/D45</f>
        <v>0.2</v>
      </c>
      <c r="G45" s="51">
        <v>92</v>
      </c>
      <c r="H45" s="38" t="s">
        <v>29</v>
      </c>
    </row>
    <row r="46" s="40" customFormat="1" customHeight="1" spans="1:8">
      <c r="A46" s="38">
        <v>42</v>
      </c>
      <c r="B46" s="49" t="s">
        <v>85</v>
      </c>
      <c r="C46" s="50" t="s">
        <v>86</v>
      </c>
      <c r="D46" s="51">
        <v>93.35</v>
      </c>
      <c r="E46" s="51">
        <v>93.35</v>
      </c>
      <c r="F46" s="52">
        <f t="shared" si="3"/>
        <v>1</v>
      </c>
      <c r="G46" s="51">
        <v>100</v>
      </c>
      <c r="H46" s="38" t="s">
        <v>29</v>
      </c>
    </row>
    <row r="47" s="40" customFormat="1" customHeight="1" spans="1:8">
      <c r="A47" s="38">
        <v>43</v>
      </c>
      <c r="B47" s="49"/>
      <c r="C47" s="50" t="s">
        <v>87</v>
      </c>
      <c r="D47" s="51">
        <v>148.8</v>
      </c>
      <c r="E47" s="51">
        <v>148.8</v>
      </c>
      <c r="F47" s="52">
        <f t="shared" si="3"/>
        <v>1</v>
      </c>
      <c r="G47" s="51">
        <v>100</v>
      </c>
      <c r="H47" s="38" t="s">
        <v>29</v>
      </c>
    </row>
    <row r="48" s="40" customFormat="1" customHeight="1" spans="1:8">
      <c r="A48" s="38">
        <v>44</v>
      </c>
      <c r="B48" s="49"/>
      <c r="C48" s="50" t="s">
        <v>88</v>
      </c>
      <c r="D48" s="51">
        <v>266.6</v>
      </c>
      <c r="E48" s="51">
        <v>266.6</v>
      </c>
      <c r="F48" s="52">
        <f t="shared" si="3"/>
        <v>1</v>
      </c>
      <c r="G48" s="51">
        <v>100</v>
      </c>
      <c r="H48" s="38" t="s">
        <v>29</v>
      </c>
    </row>
    <row r="49" s="40" customFormat="1" customHeight="1" spans="1:8">
      <c r="A49" s="38">
        <v>45</v>
      </c>
      <c r="B49" s="55" t="s">
        <v>89</v>
      </c>
      <c r="C49" s="50" t="s">
        <v>47</v>
      </c>
      <c r="D49" s="51">
        <v>2.56</v>
      </c>
      <c r="E49" s="51">
        <v>1.68</v>
      </c>
      <c r="F49" s="52">
        <f t="shared" si="3"/>
        <v>0.65625</v>
      </c>
      <c r="G49" s="51">
        <v>90.5</v>
      </c>
      <c r="H49" s="38" t="s">
        <v>29</v>
      </c>
    </row>
    <row r="50" s="40" customFormat="1" customHeight="1" spans="1:8">
      <c r="A50" s="38">
        <v>46</v>
      </c>
      <c r="B50" s="56"/>
      <c r="C50" s="50" t="s">
        <v>56</v>
      </c>
      <c r="D50" s="51">
        <v>3.73</v>
      </c>
      <c r="E50" s="51">
        <v>0.93</v>
      </c>
      <c r="F50" s="52">
        <f t="shared" si="3"/>
        <v>0.249329758713137</v>
      </c>
      <c r="G50" s="51">
        <v>90.5</v>
      </c>
      <c r="H50" s="38" t="s">
        <v>29</v>
      </c>
    </row>
    <row r="51" s="40" customFormat="1" customHeight="1" spans="1:8">
      <c r="A51" s="38">
        <v>47</v>
      </c>
      <c r="B51" s="57"/>
      <c r="C51" s="50" t="s">
        <v>55</v>
      </c>
      <c r="D51" s="51">
        <v>3.88</v>
      </c>
      <c r="E51" s="51">
        <v>3.68</v>
      </c>
      <c r="F51" s="52">
        <f t="shared" si="3"/>
        <v>0.948453608247423</v>
      </c>
      <c r="G51" s="51">
        <v>95.5</v>
      </c>
      <c r="H51" s="38" t="s">
        <v>29</v>
      </c>
    </row>
    <row r="52" s="40" customFormat="1" customHeight="1" spans="1:8">
      <c r="A52" s="38">
        <v>48</v>
      </c>
      <c r="B52" s="60" t="s">
        <v>90</v>
      </c>
      <c r="C52" s="50" t="s">
        <v>56</v>
      </c>
      <c r="D52" s="51">
        <v>5.84</v>
      </c>
      <c r="E52" s="51">
        <v>5.84</v>
      </c>
      <c r="F52" s="52">
        <f t="shared" si="3"/>
        <v>1</v>
      </c>
      <c r="G52" s="51">
        <v>100</v>
      </c>
      <c r="H52" s="38" t="s">
        <v>29</v>
      </c>
    </row>
    <row r="53" s="40" customFormat="1" customHeight="1" spans="1:8">
      <c r="A53" s="38">
        <v>49</v>
      </c>
      <c r="B53" s="61"/>
      <c r="C53" s="50" t="s">
        <v>47</v>
      </c>
      <c r="D53" s="51">
        <v>1.8</v>
      </c>
      <c r="E53" s="51">
        <v>1.8</v>
      </c>
      <c r="F53" s="52">
        <f t="shared" si="3"/>
        <v>1</v>
      </c>
      <c r="G53" s="51">
        <v>100</v>
      </c>
      <c r="H53" s="38" t="s">
        <v>29</v>
      </c>
    </row>
    <row r="54" s="40" customFormat="1" customHeight="1" spans="1:8">
      <c r="A54" s="38">
        <v>50</v>
      </c>
      <c r="B54" s="62"/>
      <c r="C54" s="50" t="s">
        <v>55</v>
      </c>
      <c r="D54" s="51">
        <v>3.7</v>
      </c>
      <c r="E54" s="51">
        <v>3.7</v>
      </c>
      <c r="F54" s="52">
        <f t="shared" si="3"/>
        <v>1</v>
      </c>
      <c r="G54" s="51">
        <v>100</v>
      </c>
      <c r="H54" s="38" t="s">
        <v>29</v>
      </c>
    </row>
    <row r="55" s="40" customFormat="1" customHeight="1" spans="1:8">
      <c r="A55" s="38">
        <v>51</v>
      </c>
      <c r="B55" s="59" t="s">
        <v>91</v>
      </c>
      <c r="C55" s="50" t="s">
        <v>92</v>
      </c>
      <c r="D55" s="51">
        <v>18229.2</v>
      </c>
      <c r="E55" s="51">
        <v>12651.59</v>
      </c>
      <c r="F55" s="52">
        <f t="shared" si="3"/>
        <v>0.694028810918746</v>
      </c>
      <c r="G55" s="51">
        <v>97.92</v>
      </c>
      <c r="H55" s="38" t="s">
        <v>29</v>
      </c>
    </row>
    <row r="56" s="40" customFormat="1" customHeight="1" spans="1:8">
      <c r="A56" s="38">
        <v>52</v>
      </c>
      <c r="B56" s="59" t="s">
        <v>93</v>
      </c>
      <c r="C56" s="50" t="s">
        <v>94</v>
      </c>
      <c r="D56" s="51">
        <v>5795.4197</v>
      </c>
      <c r="E56" s="51">
        <v>5174.03</v>
      </c>
      <c r="F56" s="52">
        <f t="shared" si="3"/>
        <v>0.892779171800103</v>
      </c>
      <c r="G56" s="51">
        <v>96.39</v>
      </c>
      <c r="H56" s="38" t="s">
        <v>29</v>
      </c>
    </row>
    <row r="57" s="40" customFormat="1" customHeight="1" spans="1:8">
      <c r="A57" s="38">
        <v>53</v>
      </c>
      <c r="B57" s="63" t="s">
        <v>95</v>
      </c>
      <c r="C57" s="64" t="s">
        <v>96</v>
      </c>
      <c r="D57" s="51">
        <v>100</v>
      </c>
      <c r="E57" s="51">
        <v>85.07</v>
      </c>
      <c r="F57" s="52">
        <f t="shared" ref="F57:F72" si="4">E57/D57</f>
        <v>0.8507</v>
      </c>
      <c r="G57" s="51">
        <v>96.5</v>
      </c>
      <c r="H57" s="38" t="s">
        <v>29</v>
      </c>
    </row>
    <row r="58" s="40" customFormat="1" customHeight="1" spans="1:8">
      <c r="A58" s="38">
        <v>54</v>
      </c>
      <c r="B58" s="65"/>
      <c r="C58" s="66" t="s">
        <v>97</v>
      </c>
      <c r="D58" s="51">
        <v>572.69</v>
      </c>
      <c r="E58" s="51">
        <v>572.69</v>
      </c>
      <c r="F58" s="52">
        <f t="shared" si="4"/>
        <v>1</v>
      </c>
      <c r="G58" s="51">
        <v>90</v>
      </c>
      <c r="H58" s="38" t="s">
        <v>29</v>
      </c>
    </row>
    <row r="59" s="40" customFormat="1" customHeight="1" spans="1:8">
      <c r="A59" s="38">
        <v>55</v>
      </c>
      <c r="B59" s="65"/>
      <c r="C59" s="67" t="s">
        <v>98</v>
      </c>
      <c r="D59" s="68">
        <v>23940.36</v>
      </c>
      <c r="E59" s="68">
        <v>23940.36</v>
      </c>
      <c r="F59" s="52">
        <f t="shared" si="4"/>
        <v>1</v>
      </c>
      <c r="G59" s="51">
        <v>99.8</v>
      </c>
      <c r="H59" s="38" t="s">
        <v>29</v>
      </c>
    </row>
    <row r="60" s="40" customFormat="1" customHeight="1" spans="1:8">
      <c r="A60" s="38">
        <v>56</v>
      </c>
      <c r="B60" s="65"/>
      <c r="C60" s="50" t="s">
        <v>99</v>
      </c>
      <c r="D60" s="51">
        <v>400</v>
      </c>
      <c r="E60" s="51">
        <v>199.09</v>
      </c>
      <c r="F60" s="52">
        <f t="shared" si="4"/>
        <v>0.497725</v>
      </c>
      <c r="G60" s="51">
        <v>100</v>
      </c>
      <c r="H60" s="38" t="s">
        <v>29</v>
      </c>
    </row>
    <row r="61" s="40" customFormat="1" customHeight="1" spans="1:8">
      <c r="A61" s="38">
        <v>57</v>
      </c>
      <c r="B61" s="65"/>
      <c r="C61" s="50" t="s">
        <v>100</v>
      </c>
      <c r="D61" s="51">
        <v>55.1743</v>
      </c>
      <c r="E61" s="51">
        <v>55.1743</v>
      </c>
      <c r="F61" s="52">
        <f t="shared" si="4"/>
        <v>1</v>
      </c>
      <c r="G61" s="51">
        <v>100</v>
      </c>
      <c r="H61" s="38" t="s">
        <v>29</v>
      </c>
    </row>
    <row r="62" s="40" customFormat="1" customHeight="1" spans="1:8">
      <c r="A62" s="38">
        <v>58</v>
      </c>
      <c r="B62" s="65"/>
      <c r="C62" s="50" t="s">
        <v>101</v>
      </c>
      <c r="D62" s="51">
        <v>201.005</v>
      </c>
      <c r="E62" s="51">
        <v>201.005</v>
      </c>
      <c r="F62" s="52">
        <f t="shared" si="4"/>
        <v>1</v>
      </c>
      <c r="G62" s="51">
        <v>99</v>
      </c>
      <c r="H62" s="38" t="s">
        <v>29</v>
      </c>
    </row>
    <row r="63" s="40" customFormat="1" customHeight="1" spans="1:8">
      <c r="A63" s="38">
        <v>59</v>
      </c>
      <c r="B63" s="65"/>
      <c r="C63" s="50" t="s">
        <v>102</v>
      </c>
      <c r="D63" s="51">
        <v>14</v>
      </c>
      <c r="E63" s="51">
        <v>13.38</v>
      </c>
      <c r="F63" s="52">
        <f t="shared" si="4"/>
        <v>0.955714285714286</v>
      </c>
      <c r="G63" s="51">
        <v>94.9</v>
      </c>
      <c r="H63" s="38" t="s">
        <v>29</v>
      </c>
    </row>
    <row r="64" s="40" customFormat="1" customHeight="1" spans="1:8">
      <c r="A64" s="38">
        <v>60</v>
      </c>
      <c r="B64" s="65"/>
      <c r="C64" s="50" t="s">
        <v>47</v>
      </c>
      <c r="D64" s="51">
        <v>6.09</v>
      </c>
      <c r="E64" s="51">
        <v>2.09</v>
      </c>
      <c r="F64" s="52">
        <f t="shared" si="4"/>
        <v>0.343185550082102</v>
      </c>
      <c r="G64" s="51">
        <v>93.4</v>
      </c>
      <c r="H64" s="38" t="s">
        <v>29</v>
      </c>
    </row>
    <row r="65" s="40" customFormat="1" customHeight="1" spans="1:8">
      <c r="A65" s="38">
        <v>61</v>
      </c>
      <c r="B65" s="63" t="s">
        <v>103</v>
      </c>
      <c r="C65" s="50" t="s">
        <v>104</v>
      </c>
      <c r="D65" s="51">
        <v>500</v>
      </c>
      <c r="E65" s="51">
        <v>500</v>
      </c>
      <c r="F65" s="52">
        <f t="shared" si="4"/>
        <v>1</v>
      </c>
      <c r="G65" s="51">
        <v>97</v>
      </c>
      <c r="H65" s="38" t="s">
        <v>29</v>
      </c>
    </row>
    <row r="66" s="40" customFormat="1" customHeight="1" spans="1:8">
      <c r="A66" s="38">
        <v>62</v>
      </c>
      <c r="B66" s="65"/>
      <c r="C66" s="50" t="s">
        <v>105</v>
      </c>
      <c r="D66" s="51">
        <v>550</v>
      </c>
      <c r="E66" s="51">
        <v>550</v>
      </c>
      <c r="F66" s="52">
        <f t="shared" si="4"/>
        <v>1</v>
      </c>
      <c r="G66" s="51">
        <v>97</v>
      </c>
      <c r="H66" s="38" t="s">
        <v>29</v>
      </c>
    </row>
    <row r="67" s="40" customFormat="1" customHeight="1" spans="1:8">
      <c r="A67" s="38">
        <v>63</v>
      </c>
      <c r="B67" s="65"/>
      <c r="C67" s="50" t="s">
        <v>106</v>
      </c>
      <c r="D67" s="51">
        <v>120</v>
      </c>
      <c r="E67" s="51">
        <v>120</v>
      </c>
      <c r="F67" s="52">
        <f t="shared" si="4"/>
        <v>1</v>
      </c>
      <c r="G67" s="51">
        <v>97</v>
      </c>
      <c r="H67" s="38" t="s">
        <v>29</v>
      </c>
    </row>
    <row r="68" s="40" customFormat="1" customHeight="1" spans="1:8">
      <c r="A68" s="38">
        <v>64</v>
      </c>
      <c r="B68" s="65"/>
      <c r="C68" s="50" t="s">
        <v>107</v>
      </c>
      <c r="D68" s="70">
        <v>3900</v>
      </c>
      <c r="E68" s="70">
        <v>3100</v>
      </c>
      <c r="F68" s="71">
        <f t="shared" si="4"/>
        <v>0.794871794871795</v>
      </c>
      <c r="G68" s="70">
        <v>90</v>
      </c>
      <c r="H68" s="72" t="s">
        <v>29</v>
      </c>
    </row>
    <row r="69" s="40" customFormat="1" customHeight="1" spans="1:8">
      <c r="A69" s="38">
        <v>65</v>
      </c>
      <c r="B69" s="65"/>
      <c r="C69" s="50" t="s">
        <v>108</v>
      </c>
      <c r="D69" s="73"/>
      <c r="E69" s="73"/>
      <c r="F69" s="74"/>
      <c r="G69" s="73"/>
      <c r="H69" s="75"/>
    </row>
    <row r="70" s="40" customFormat="1" customHeight="1" spans="1:8">
      <c r="A70" s="38">
        <v>66</v>
      </c>
      <c r="B70" s="65"/>
      <c r="C70" s="50" t="s">
        <v>109</v>
      </c>
      <c r="D70" s="73"/>
      <c r="E70" s="73"/>
      <c r="F70" s="74"/>
      <c r="G70" s="73"/>
      <c r="H70" s="75"/>
    </row>
    <row r="71" s="40" customFormat="1" customHeight="1" spans="1:8">
      <c r="A71" s="38">
        <v>67</v>
      </c>
      <c r="B71" s="65"/>
      <c r="C71" s="50" t="s">
        <v>110</v>
      </c>
      <c r="D71" s="73"/>
      <c r="E71" s="73"/>
      <c r="F71" s="74"/>
      <c r="G71" s="73"/>
      <c r="H71" s="75"/>
    </row>
    <row r="72" s="40" customFormat="1" customHeight="1" spans="1:8">
      <c r="A72" s="38">
        <v>68</v>
      </c>
      <c r="B72" s="65"/>
      <c r="C72" s="50" t="s">
        <v>111</v>
      </c>
      <c r="D72" s="76"/>
      <c r="E72" s="76"/>
      <c r="F72" s="77"/>
      <c r="G72" s="76"/>
      <c r="H72" s="78"/>
    </row>
    <row r="73" s="40" customFormat="1" customHeight="1" spans="1:8">
      <c r="A73" s="38">
        <v>69</v>
      </c>
      <c r="B73" s="59" t="s">
        <v>112</v>
      </c>
      <c r="C73" s="38" t="s">
        <v>113</v>
      </c>
      <c r="D73" s="51">
        <v>3</v>
      </c>
      <c r="E73" s="51">
        <v>1.79</v>
      </c>
      <c r="F73" s="52">
        <f t="shared" ref="F73:F91" si="5">E73/D73</f>
        <v>0.596666666666667</v>
      </c>
      <c r="G73" s="51">
        <v>92</v>
      </c>
      <c r="H73" s="38" t="s">
        <v>29</v>
      </c>
    </row>
    <row r="74" s="40" customFormat="1" customHeight="1" spans="1:8">
      <c r="A74" s="38">
        <v>70</v>
      </c>
      <c r="B74" s="59"/>
      <c r="C74" s="38" t="s">
        <v>114</v>
      </c>
      <c r="D74" s="51">
        <v>2</v>
      </c>
      <c r="E74" s="51">
        <v>2</v>
      </c>
      <c r="F74" s="52">
        <f t="shared" si="5"/>
        <v>1</v>
      </c>
      <c r="G74" s="51">
        <v>95</v>
      </c>
      <c r="H74" s="38" t="s">
        <v>29</v>
      </c>
    </row>
    <row r="75" s="40" customFormat="1" customHeight="1" spans="1:8">
      <c r="A75" s="38">
        <v>71</v>
      </c>
      <c r="B75" s="59"/>
      <c r="C75" s="38" t="s">
        <v>115</v>
      </c>
      <c r="D75" s="51">
        <v>1</v>
      </c>
      <c r="E75" s="51">
        <v>1</v>
      </c>
      <c r="F75" s="52">
        <f t="shared" si="5"/>
        <v>1</v>
      </c>
      <c r="G75" s="51">
        <v>100</v>
      </c>
      <c r="H75" s="38" t="s">
        <v>29</v>
      </c>
    </row>
    <row r="76" s="40" customFormat="1" customHeight="1" spans="1:8">
      <c r="A76" s="38">
        <v>72</v>
      </c>
      <c r="B76" s="59"/>
      <c r="C76" s="38" t="s">
        <v>47</v>
      </c>
      <c r="D76" s="51">
        <v>5.06</v>
      </c>
      <c r="E76" s="51">
        <v>2.39</v>
      </c>
      <c r="F76" s="52">
        <f t="shared" si="5"/>
        <v>0.472332015810277</v>
      </c>
      <c r="G76" s="51">
        <v>90</v>
      </c>
      <c r="H76" s="38" t="s">
        <v>29</v>
      </c>
    </row>
    <row r="77" s="40" customFormat="1" customHeight="1" spans="1:8">
      <c r="A77" s="38">
        <v>73</v>
      </c>
      <c r="B77" s="59"/>
      <c r="C77" s="50" t="s">
        <v>116</v>
      </c>
      <c r="D77" s="51">
        <v>2</v>
      </c>
      <c r="E77" s="70">
        <v>1.98</v>
      </c>
      <c r="F77" s="52">
        <f t="shared" si="5"/>
        <v>0.99</v>
      </c>
      <c r="G77" s="70">
        <v>98</v>
      </c>
      <c r="H77" s="38" t="s">
        <v>29</v>
      </c>
    </row>
    <row r="78" s="40" customFormat="1" customHeight="1" spans="1:8">
      <c r="A78" s="38">
        <v>74</v>
      </c>
      <c r="B78" s="59"/>
      <c r="C78" s="50" t="s">
        <v>117</v>
      </c>
      <c r="D78" s="51">
        <v>2</v>
      </c>
      <c r="E78" s="70">
        <v>2</v>
      </c>
      <c r="F78" s="52">
        <f t="shared" si="5"/>
        <v>1</v>
      </c>
      <c r="G78" s="70">
        <v>100</v>
      </c>
      <c r="H78" s="38" t="s">
        <v>29</v>
      </c>
    </row>
    <row r="79" s="40" customFormat="1" customHeight="1" spans="1:10">
      <c r="A79" s="38">
        <v>75</v>
      </c>
      <c r="B79" s="59"/>
      <c r="C79" s="38" t="s">
        <v>118</v>
      </c>
      <c r="D79" s="51">
        <v>10</v>
      </c>
      <c r="E79" s="70">
        <v>10</v>
      </c>
      <c r="F79" s="52">
        <f t="shared" si="5"/>
        <v>1</v>
      </c>
      <c r="G79" s="70">
        <v>100</v>
      </c>
      <c r="H79" s="38" t="s">
        <v>29</v>
      </c>
      <c r="J79" s="69"/>
    </row>
    <row r="80" s="40" customFormat="1" customHeight="1" spans="1:12352">
      <c r="A80" s="38">
        <v>76</v>
      </c>
      <c r="B80" s="59"/>
      <c r="C80" s="38" t="s">
        <v>119</v>
      </c>
      <c r="D80" s="51">
        <v>7232</v>
      </c>
      <c r="E80" s="70">
        <v>700</v>
      </c>
      <c r="F80" s="52">
        <f t="shared" si="5"/>
        <v>0.0967920353982301</v>
      </c>
      <c r="G80" s="70">
        <v>89</v>
      </c>
      <c r="H80" s="54" t="s">
        <v>14</v>
      </c>
      <c r="RGB80" s="38" t="s">
        <v>14</v>
      </c>
    </row>
    <row r="81" s="40" customFormat="1" customHeight="1" spans="1:8">
      <c r="A81" s="38">
        <v>77</v>
      </c>
      <c r="B81" s="59"/>
      <c r="C81" s="38" t="s">
        <v>120</v>
      </c>
      <c r="D81" s="51">
        <v>2600</v>
      </c>
      <c r="E81" s="70">
        <v>2600</v>
      </c>
      <c r="F81" s="52">
        <f t="shared" si="5"/>
        <v>1</v>
      </c>
      <c r="G81" s="70">
        <v>90</v>
      </c>
      <c r="H81" s="38" t="s">
        <v>29</v>
      </c>
    </row>
    <row r="82" s="40" customFormat="1" customHeight="1" spans="1:8">
      <c r="A82" s="38">
        <v>78</v>
      </c>
      <c r="B82" s="59"/>
      <c r="C82" s="50" t="s">
        <v>121</v>
      </c>
      <c r="D82" s="51">
        <v>5035</v>
      </c>
      <c r="E82" s="70">
        <v>3907</v>
      </c>
      <c r="F82" s="52">
        <f t="shared" si="5"/>
        <v>0.7759682224429</v>
      </c>
      <c r="G82" s="70">
        <v>91</v>
      </c>
      <c r="H82" s="38" t="s">
        <v>29</v>
      </c>
    </row>
    <row r="83" s="40" customFormat="1" customHeight="1" spans="1:8">
      <c r="A83" s="38">
        <v>79</v>
      </c>
      <c r="B83" s="59"/>
      <c r="C83" s="50" t="s">
        <v>122</v>
      </c>
      <c r="D83" s="79">
        <v>2500</v>
      </c>
      <c r="E83" s="51">
        <v>1380</v>
      </c>
      <c r="F83" s="52">
        <f t="shared" si="5"/>
        <v>0.552</v>
      </c>
      <c r="G83" s="51">
        <v>90</v>
      </c>
      <c r="H83" s="38" t="s">
        <v>29</v>
      </c>
    </row>
    <row r="84" s="40" customFormat="1" customHeight="1" spans="1:10">
      <c r="A84" s="38">
        <v>80</v>
      </c>
      <c r="B84" s="59"/>
      <c r="C84" s="50" t="s">
        <v>123</v>
      </c>
      <c r="D84" s="79">
        <v>800</v>
      </c>
      <c r="E84" s="51">
        <v>286.31</v>
      </c>
      <c r="F84" s="52">
        <f t="shared" si="5"/>
        <v>0.3578875</v>
      </c>
      <c r="G84" s="51">
        <v>90</v>
      </c>
      <c r="H84" s="38" t="s">
        <v>29</v>
      </c>
      <c r="J84" s="69"/>
    </row>
    <row r="85" s="40" customFormat="1" customHeight="1" spans="1:10">
      <c r="A85" s="38">
        <v>81</v>
      </c>
      <c r="B85" s="59"/>
      <c r="C85" s="80" t="s">
        <v>124</v>
      </c>
      <c r="D85" s="81">
        <v>5976</v>
      </c>
      <c r="E85" s="68">
        <v>5975.49</v>
      </c>
      <c r="F85" s="82">
        <f t="shared" si="5"/>
        <v>0.999914658634538</v>
      </c>
      <c r="G85" s="51">
        <v>97</v>
      </c>
      <c r="H85" s="38" t="s">
        <v>29</v>
      </c>
      <c r="J85" s="69"/>
    </row>
    <row r="86" s="40" customFormat="1" customHeight="1" spans="1:11">
      <c r="A86" s="38">
        <v>82</v>
      </c>
      <c r="B86" s="55" t="s">
        <v>125</v>
      </c>
      <c r="C86" s="38" t="s">
        <v>126</v>
      </c>
      <c r="D86" s="51">
        <v>12.98</v>
      </c>
      <c r="E86" s="51">
        <v>12.93</v>
      </c>
      <c r="F86" s="52">
        <f t="shared" si="5"/>
        <v>0.996147919876733</v>
      </c>
      <c r="G86" s="51">
        <v>96</v>
      </c>
      <c r="H86" s="38" t="s">
        <v>29</v>
      </c>
      <c r="K86" s="69"/>
    </row>
    <row r="87" s="40" customFormat="1" customHeight="1" spans="1:11">
      <c r="A87" s="38">
        <v>83</v>
      </c>
      <c r="B87" s="56"/>
      <c r="C87" s="38" t="s">
        <v>127</v>
      </c>
      <c r="D87" s="51">
        <v>3</v>
      </c>
      <c r="E87" s="51">
        <v>3</v>
      </c>
      <c r="F87" s="52">
        <f t="shared" si="5"/>
        <v>1</v>
      </c>
      <c r="G87" s="51">
        <v>96</v>
      </c>
      <c r="H87" s="38" t="s">
        <v>29</v>
      </c>
      <c r="K87" s="69"/>
    </row>
    <row r="88" s="40" customFormat="1" customHeight="1" spans="1:11">
      <c r="A88" s="38">
        <v>84</v>
      </c>
      <c r="B88" s="56"/>
      <c r="C88" s="38" t="s">
        <v>128</v>
      </c>
      <c r="D88" s="51">
        <v>12</v>
      </c>
      <c r="E88" s="51">
        <v>12</v>
      </c>
      <c r="F88" s="52">
        <f t="shared" si="5"/>
        <v>1</v>
      </c>
      <c r="G88" s="51">
        <v>96</v>
      </c>
      <c r="H88" s="38" t="s">
        <v>29</v>
      </c>
      <c r="K88" s="69"/>
    </row>
    <row r="89" s="40" customFormat="1" customHeight="1" spans="1:11">
      <c r="A89" s="38">
        <v>85</v>
      </c>
      <c r="B89" s="56"/>
      <c r="C89" s="38" t="s">
        <v>129</v>
      </c>
      <c r="D89" s="51">
        <v>7.15</v>
      </c>
      <c r="E89" s="51">
        <v>7.15</v>
      </c>
      <c r="F89" s="52">
        <f t="shared" si="5"/>
        <v>1</v>
      </c>
      <c r="G89" s="51">
        <v>97</v>
      </c>
      <c r="H89" s="38" t="s">
        <v>29</v>
      </c>
      <c r="K89" s="69"/>
    </row>
    <row r="90" s="40" customFormat="1" customHeight="1" spans="1:11">
      <c r="A90" s="38">
        <v>86</v>
      </c>
      <c r="B90" s="56"/>
      <c r="C90" s="38" t="s">
        <v>130</v>
      </c>
      <c r="D90" s="51">
        <v>18</v>
      </c>
      <c r="E90" s="51">
        <v>18</v>
      </c>
      <c r="F90" s="52">
        <f t="shared" si="5"/>
        <v>1</v>
      </c>
      <c r="G90" s="51">
        <v>96</v>
      </c>
      <c r="H90" s="38" t="s">
        <v>29</v>
      </c>
      <c r="K90" s="69"/>
    </row>
    <row r="91" s="40" customFormat="1" customHeight="1" spans="1:11">
      <c r="A91" s="38">
        <v>87</v>
      </c>
      <c r="B91" s="56"/>
      <c r="C91" s="38" t="s">
        <v>131</v>
      </c>
      <c r="D91" s="51">
        <v>5</v>
      </c>
      <c r="E91" s="51">
        <v>5</v>
      </c>
      <c r="F91" s="52">
        <f t="shared" si="5"/>
        <v>1</v>
      </c>
      <c r="G91" s="51">
        <v>95</v>
      </c>
      <c r="H91" s="38" t="s">
        <v>29</v>
      </c>
      <c r="K91" s="69"/>
    </row>
    <row r="92" s="40" customFormat="1" customHeight="1" spans="1:11">
      <c r="A92" s="38">
        <v>88</v>
      </c>
      <c r="B92" s="56"/>
      <c r="C92" s="38" t="s">
        <v>132</v>
      </c>
      <c r="D92" s="51">
        <v>10</v>
      </c>
      <c r="E92" s="51">
        <v>10</v>
      </c>
      <c r="F92" s="52">
        <f t="shared" ref="F92:F119" si="6">E92/D92</f>
        <v>1</v>
      </c>
      <c r="G92" s="51">
        <v>94</v>
      </c>
      <c r="H92" s="38" t="s">
        <v>29</v>
      </c>
      <c r="K92" s="69"/>
    </row>
    <row r="93" s="40" customFormat="1" customHeight="1" spans="1:11">
      <c r="A93" s="38">
        <v>89</v>
      </c>
      <c r="B93" s="56"/>
      <c r="C93" s="38" t="s">
        <v>133</v>
      </c>
      <c r="D93" s="51">
        <v>9.84</v>
      </c>
      <c r="E93" s="51">
        <v>9.04</v>
      </c>
      <c r="F93" s="52">
        <f t="shared" si="6"/>
        <v>0.91869918699187</v>
      </c>
      <c r="G93" s="51">
        <v>94.38</v>
      </c>
      <c r="H93" s="38" t="s">
        <v>29</v>
      </c>
      <c r="K93" s="69"/>
    </row>
    <row r="94" s="40" customFormat="1" customHeight="1" spans="1:11">
      <c r="A94" s="38">
        <v>90</v>
      </c>
      <c r="B94" s="56"/>
      <c r="C94" s="38" t="s">
        <v>47</v>
      </c>
      <c r="D94" s="51">
        <v>33.21</v>
      </c>
      <c r="E94" s="51">
        <v>20.24</v>
      </c>
      <c r="F94" s="52">
        <f t="shared" si="6"/>
        <v>0.609454983438723</v>
      </c>
      <c r="G94" s="51">
        <v>92.2</v>
      </c>
      <c r="H94" s="38" t="s">
        <v>29</v>
      </c>
      <c r="K94" s="69"/>
    </row>
    <row r="95" s="40" customFormat="1" customHeight="1" spans="1:11">
      <c r="A95" s="38">
        <v>91</v>
      </c>
      <c r="B95" s="56"/>
      <c r="C95" s="38" t="s">
        <v>134</v>
      </c>
      <c r="D95" s="51">
        <v>717.04</v>
      </c>
      <c r="E95" s="51">
        <v>696.3</v>
      </c>
      <c r="F95" s="52">
        <f t="shared" si="6"/>
        <v>0.971075532745732</v>
      </c>
      <c r="G95" s="51">
        <v>94.7</v>
      </c>
      <c r="H95" s="38" t="s">
        <v>29</v>
      </c>
      <c r="K95" s="69"/>
    </row>
    <row r="96" s="40" customFormat="1" customHeight="1" spans="1:11">
      <c r="A96" s="38">
        <v>92</v>
      </c>
      <c r="B96" s="56"/>
      <c r="C96" s="38" t="s">
        <v>135</v>
      </c>
      <c r="D96" s="51">
        <v>87.95</v>
      </c>
      <c r="E96" s="51">
        <v>87.82</v>
      </c>
      <c r="F96" s="52">
        <f t="shared" si="6"/>
        <v>0.998521887436043</v>
      </c>
      <c r="G96" s="51">
        <v>95.9</v>
      </c>
      <c r="H96" s="38" t="s">
        <v>29</v>
      </c>
      <c r="K96" s="69"/>
    </row>
    <row r="97" s="40" customFormat="1" customHeight="1" spans="1:11">
      <c r="A97" s="38">
        <v>93</v>
      </c>
      <c r="B97" s="56"/>
      <c r="C97" s="38" t="s">
        <v>136</v>
      </c>
      <c r="D97" s="51">
        <v>10</v>
      </c>
      <c r="E97" s="51">
        <v>10</v>
      </c>
      <c r="F97" s="52">
        <f t="shared" si="6"/>
        <v>1</v>
      </c>
      <c r="G97" s="51">
        <v>94</v>
      </c>
      <c r="H97" s="38" t="s">
        <v>29</v>
      </c>
      <c r="K97" s="69"/>
    </row>
    <row r="98" s="40" customFormat="1" customHeight="1" spans="1:11">
      <c r="A98" s="38">
        <v>94</v>
      </c>
      <c r="B98" s="56"/>
      <c r="C98" s="38" t="s">
        <v>137</v>
      </c>
      <c r="D98" s="51">
        <v>10</v>
      </c>
      <c r="E98" s="51">
        <v>8.39</v>
      </c>
      <c r="F98" s="52">
        <f t="shared" si="6"/>
        <v>0.839</v>
      </c>
      <c r="G98" s="51">
        <v>98.3</v>
      </c>
      <c r="H98" s="38" t="s">
        <v>29</v>
      </c>
      <c r="K98" s="69"/>
    </row>
    <row r="99" s="40" customFormat="1" customHeight="1" spans="1:11">
      <c r="A99" s="38">
        <v>95</v>
      </c>
      <c r="B99" s="56"/>
      <c r="C99" s="38" t="s">
        <v>138</v>
      </c>
      <c r="D99" s="51">
        <v>11</v>
      </c>
      <c r="E99" s="51">
        <v>11</v>
      </c>
      <c r="F99" s="52">
        <f t="shared" si="6"/>
        <v>1</v>
      </c>
      <c r="G99" s="51">
        <v>97</v>
      </c>
      <c r="H99" s="38" t="s">
        <v>29</v>
      </c>
      <c r="K99" s="69"/>
    </row>
    <row r="100" s="40" customFormat="1" customHeight="1" spans="1:11">
      <c r="A100" s="38">
        <v>96</v>
      </c>
      <c r="B100" s="56"/>
      <c r="C100" s="38" t="s">
        <v>139</v>
      </c>
      <c r="D100" s="51">
        <v>19.5</v>
      </c>
      <c r="E100" s="51">
        <v>12.07</v>
      </c>
      <c r="F100" s="52">
        <f t="shared" si="6"/>
        <v>0.618974358974359</v>
      </c>
      <c r="G100" s="51">
        <v>93.2</v>
      </c>
      <c r="H100" s="38" t="s">
        <v>29</v>
      </c>
      <c r="K100" s="69"/>
    </row>
    <row r="101" s="40" customFormat="1" customHeight="1" spans="1:11">
      <c r="A101" s="38">
        <v>97</v>
      </c>
      <c r="B101" s="56"/>
      <c r="C101" s="38" t="s">
        <v>140</v>
      </c>
      <c r="D101" s="51">
        <v>10</v>
      </c>
      <c r="E101" s="51">
        <v>0.97</v>
      </c>
      <c r="F101" s="52">
        <f t="shared" si="6"/>
        <v>0.097</v>
      </c>
      <c r="G101" s="51">
        <v>90</v>
      </c>
      <c r="H101" s="38" t="s">
        <v>29</v>
      </c>
      <c r="K101" s="69"/>
    </row>
    <row r="102" s="40" customFormat="1" customHeight="1" spans="1:11">
      <c r="A102" s="38">
        <v>98</v>
      </c>
      <c r="B102" s="56"/>
      <c r="C102" s="38" t="s">
        <v>141</v>
      </c>
      <c r="D102" s="51">
        <v>5.3</v>
      </c>
      <c r="E102" s="51">
        <v>5.3</v>
      </c>
      <c r="F102" s="52">
        <f t="shared" si="6"/>
        <v>1</v>
      </c>
      <c r="G102" s="51">
        <v>94</v>
      </c>
      <c r="H102" s="38" t="s">
        <v>29</v>
      </c>
      <c r="K102" s="69"/>
    </row>
    <row r="103" s="40" customFormat="1" customHeight="1" spans="1:11">
      <c r="A103" s="38">
        <v>99</v>
      </c>
      <c r="B103" s="56"/>
      <c r="C103" s="38" t="s">
        <v>142</v>
      </c>
      <c r="D103" s="51">
        <v>60</v>
      </c>
      <c r="E103" s="51">
        <v>60</v>
      </c>
      <c r="F103" s="52">
        <f t="shared" si="6"/>
        <v>1</v>
      </c>
      <c r="G103" s="51">
        <v>96</v>
      </c>
      <c r="H103" s="38" t="s">
        <v>29</v>
      </c>
      <c r="K103" s="69"/>
    </row>
    <row r="104" s="40" customFormat="1" customHeight="1" spans="1:16382">
      <c r="A104" s="38">
        <v>100</v>
      </c>
      <c r="B104" s="56"/>
      <c r="C104" s="38" t="s">
        <v>143</v>
      </c>
      <c r="D104" s="51">
        <v>1</v>
      </c>
      <c r="E104" s="51">
        <v>0.99</v>
      </c>
      <c r="F104" s="52">
        <f t="shared" si="6"/>
        <v>0.99</v>
      </c>
      <c r="G104" s="51">
        <v>89.7</v>
      </c>
      <c r="H104" s="54" t="s">
        <v>14</v>
      </c>
      <c r="K104" s="69"/>
      <c r="RGB104" s="38" t="s">
        <v>14</v>
      </c>
      <c r="XFB104" s="40" t="s">
        <v>14</v>
      </c>
    </row>
    <row r="105" s="40" customFormat="1" customHeight="1" spans="1:11">
      <c r="A105" s="38">
        <v>101</v>
      </c>
      <c r="B105" s="56"/>
      <c r="C105" s="38" t="s">
        <v>144</v>
      </c>
      <c r="D105" s="51">
        <v>460</v>
      </c>
      <c r="E105" s="51">
        <v>458.56</v>
      </c>
      <c r="F105" s="52">
        <f t="shared" si="6"/>
        <v>0.996869565217391</v>
      </c>
      <c r="G105" s="51">
        <v>96.9</v>
      </c>
      <c r="H105" s="38" t="s">
        <v>29</v>
      </c>
      <c r="K105" s="69"/>
    </row>
    <row r="106" s="40" customFormat="1" customHeight="1" spans="1:11">
      <c r="A106" s="38">
        <v>102</v>
      </c>
      <c r="B106" s="56"/>
      <c r="C106" s="38" t="s">
        <v>145</v>
      </c>
      <c r="D106" s="51">
        <v>208.11</v>
      </c>
      <c r="E106" s="51">
        <v>204.3</v>
      </c>
      <c r="F106" s="52">
        <f t="shared" si="6"/>
        <v>0.981692374225169</v>
      </c>
      <c r="G106" s="51">
        <v>93.8</v>
      </c>
      <c r="H106" s="38" t="s">
        <v>29</v>
      </c>
      <c r="K106" s="69"/>
    </row>
    <row r="107" s="40" customFormat="1" customHeight="1" spans="1:11">
      <c r="A107" s="38">
        <v>103</v>
      </c>
      <c r="B107" s="56"/>
      <c r="C107" s="38" t="s">
        <v>146</v>
      </c>
      <c r="D107" s="51">
        <v>164.3</v>
      </c>
      <c r="E107" s="51">
        <v>164.29</v>
      </c>
      <c r="F107" s="52">
        <f t="shared" si="6"/>
        <v>0.999939135727328</v>
      </c>
      <c r="G107" s="51">
        <v>94.9</v>
      </c>
      <c r="H107" s="38" t="s">
        <v>29</v>
      </c>
      <c r="K107" s="69"/>
    </row>
    <row r="108" s="40" customFormat="1" customHeight="1" spans="1:11">
      <c r="A108" s="38">
        <v>104</v>
      </c>
      <c r="B108" s="56"/>
      <c r="C108" s="38" t="s">
        <v>147</v>
      </c>
      <c r="D108" s="51">
        <v>265.45</v>
      </c>
      <c r="E108" s="51">
        <v>265.44</v>
      </c>
      <c r="F108" s="52">
        <f t="shared" si="6"/>
        <v>0.999962328122057</v>
      </c>
      <c r="G108" s="51">
        <v>95.9</v>
      </c>
      <c r="H108" s="38" t="s">
        <v>29</v>
      </c>
      <c r="K108" s="69"/>
    </row>
    <row r="109" s="40" customFormat="1" customHeight="1" spans="1:16382">
      <c r="A109" s="38">
        <v>105</v>
      </c>
      <c r="B109" s="56"/>
      <c r="C109" s="38" t="s">
        <v>148</v>
      </c>
      <c r="D109" s="51">
        <v>15</v>
      </c>
      <c r="E109" s="51">
        <v>10.35</v>
      </c>
      <c r="F109" s="52">
        <f t="shared" si="6"/>
        <v>0.69</v>
      </c>
      <c r="G109" s="51">
        <v>89.4</v>
      </c>
      <c r="H109" s="54" t="s">
        <v>14</v>
      </c>
      <c r="K109" s="69"/>
      <c r="RGB109" s="38" t="s">
        <v>14</v>
      </c>
      <c r="XFB109" s="40" t="s">
        <v>14</v>
      </c>
    </row>
    <row r="110" s="40" customFormat="1" customHeight="1" spans="1:11">
      <c r="A110" s="38">
        <v>106</v>
      </c>
      <c r="B110" s="56"/>
      <c r="C110" s="38" t="s">
        <v>149</v>
      </c>
      <c r="D110" s="51">
        <v>2</v>
      </c>
      <c r="E110" s="51">
        <v>1.29</v>
      </c>
      <c r="F110" s="52">
        <f t="shared" si="6"/>
        <v>0.645</v>
      </c>
      <c r="G110" s="51">
        <v>90.38</v>
      </c>
      <c r="H110" s="38" t="s">
        <v>29</v>
      </c>
      <c r="K110" s="69"/>
    </row>
    <row r="111" s="40" customFormat="1" customHeight="1" spans="1:11">
      <c r="A111" s="38">
        <v>107</v>
      </c>
      <c r="B111" s="56"/>
      <c r="C111" s="38" t="s">
        <v>150</v>
      </c>
      <c r="D111" s="51">
        <v>50</v>
      </c>
      <c r="E111" s="51">
        <v>50</v>
      </c>
      <c r="F111" s="52">
        <f t="shared" si="6"/>
        <v>1</v>
      </c>
      <c r="G111" s="51">
        <v>95.9</v>
      </c>
      <c r="H111" s="38" t="s">
        <v>29</v>
      </c>
      <c r="K111" s="69"/>
    </row>
    <row r="112" s="40" customFormat="1" customHeight="1" spans="1:11">
      <c r="A112" s="38">
        <v>108</v>
      </c>
      <c r="B112" s="56"/>
      <c r="C112" s="38" t="s">
        <v>151</v>
      </c>
      <c r="D112" s="51">
        <v>76.49</v>
      </c>
      <c r="E112" s="51">
        <v>76.49</v>
      </c>
      <c r="F112" s="52">
        <f t="shared" si="6"/>
        <v>1</v>
      </c>
      <c r="G112" s="51">
        <v>100</v>
      </c>
      <c r="H112" s="38" t="s">
        <v>29</v>
      </c>
      <c r="K112" s="69"/>
    </row>
    <row r="113" s="40" customFormat="1" customHeight="1" spans="1:11">
      <c r="A113" s="38">
        <v>109</v>
      </c>
      <c r="B113" s="56"/>
      <c r="C113" s="38" t="s">
        <v>152</v>
      </c>
      <c r="D113" s="51">
        <v>40</v>
      </c>
      <c r="E113" s="51">
        <v>40</v>
      </c>
      <c r="F113" s="52">
        <f t="shared" si="6"/>
        <v>1</v>
      </c>
      <c r="G113" s="51">
        <v>100</v>
      </c>
      <c r="H113" s="38" t="s">
        <v>29</v>
      </c>
      <c r="K113" s="69"/>
    </row>
    <row r="114" s="40" customFormat="1" customHeight="1" spans="1:11">
      <c r="A114" s="38">
        <v>110</v>
      </c>
      <c r="B114" s="57"/>
      <c r="C114" s="38" t="s">
        <v>153</v>
      </c>
      <c r="D114" s="51">
        <v>70</v>
      </c>
      <c r="E114" s="51">
        <v>70</v>
      </c>
      <c r="F114" s="52">
        <f t="shared" si="6"/>
        <v>1</v>
      </c>
      <c r="G114" s="51">
        <v>94</v>
      </c>
      <c r="H114" s="38" t="s">
        <v>29</v>
      </c>
      <c r="K114" s="69"/>
    </row>
    <row r="115" s="40" customFormat="1" customHeight="1" spans="1:11">
      <c r="A115" s="38">
        <v>111</v>
      </c>
      <c r="B115" s="56" t="s">
        <v>154</v>
      </c>
      <c r="C115" s="38" t="s">
        <v>155</v>
      </c>
      <c r="D115" s="51">
        <v>50</v>
      </c>
      <c r="E115" s="51">
        <v>44.8</v>
      </c>
      <c r="F115" s="52">
        <f t="shared" si="6"/>
        <v>0.896</v>
      </c>
      <c r="G115" s="51">
        <v>99</v>
      </c>
      <c r="H115" s="38" t="s">
        <v>29</v>
      </c>
      <c r="K115" s="41"/>
    </row>
    <row r="116" s="40" customFormat="1" customHeight="1" spans="1:11">
      <c r="A116" s="38">
        <v>112</v>
      </c>
      <c r="B116" s="56"/>
      <c r="C116" s="38" t="s">
        <v>156</v>
      </c>
      <c r="D116" s="51">
        <v>3</v>
      </c>
      <c r="E116" s="51">
        <v>2.69</v>
      </c>
      <c r="F116" s="52">
        <f t="shared" si="6"/>
        <v>0.896666666666667</v>
      </c>
      <c r="G116" s="51">
        <v>99</v>
      </c>
      <c r="H116" s="38" t="s">
        <v>29</v>
      </c>
      <c r="K116" s="41"/>
    </row>
    <row r="117" s="40" customFormat="1" customHeight="1" spans="1:11">
      <c r="A117" s="38">
        <v>113</v>
      </c>
      <c r="B117" s="56"/>
      <c r="C117" s="38" t="s">
        <v>157</v>
      </c>
      <c r="D117" s="51">
        <v>50.13</v>
      </c>
      <c r="E117" s="51">
        <v>34.53</v>
      </c>
      <c r="F117" s="52">
        <f t="shared" si="6"/>
        <v>0.688809096349491</v>
      </c>
      <c r="G117" s="51">
        <v>92.9</v>
      </c>
      <c r="H117" s="38" t="s">
        <v>29</v>
      </c>
      <c r="K117" s="41"/>
    </row>
    <row r="118" s="40" customFormat="1" customHeight="1" spans="1:11">
      <c r="A118" s="38">
        <v>114</v>
      </c>
      <c r="B118" s="56"/>
      <c r="C118" s="38" t="s">
        <v>47</v>
      </c>
      <c r="D118" s="51">
        <v>5</v>
      </c>
      <c r="E118" s="51">
        <v>1.82</v>
      </c>
      <c r="F118" s="52">
        <f t="shared" si="6"/>
        <v>0.364</v>
      </c>
      <c r="G118" s="51">
        <v>92.6</v>
      </c>
      <c r="H118" s="38" t="s">
        <v>29</v>
      </c>
      <c r="K118" s="41"/>
    </row>
    <row r="119" s="40" customFormat="1" customHeight="1" spans="1:11">
      <c r="A119" s="38">
        <v>115</v>
      </c>
      <c r="B119" s="56"/>
      <c r="C119" s="38" t="s">
        <v>158</v>
      </c>
      <c r="D119" s="51">
        <v>1300</v>
      </c>
      <c r="E119" s="51">
        <v>1300</v>
      </c>
      <c r="F119" s="52">
        <f t="shared" si="6"/>
        <v>1</v>
      </c>
      <c r="G119" s="51">
        <v>94</v>
      </c>
      <c r="H119" s="38" t="s">
        <v>29</v>
      </c>
      <c r="K119" s="41"/>
    </row>
    <row r="120" s="40" customFormat="1" customHeight="1" spans="1:8">
      <c r="A120" s="38">
        <v>116</v>
      </c>
      <c r="B120" s="56"/>
      <c r="C120" s="50" t="s">
        <v>159</v>
      </c>
      <c r="D120" s="51">
        <v>600</v>
      </c>
      <c r="E120" s="51">
        <v>580.43</v>
      </c>
      <c r="F120" s="52">
        <f t="shared" ref="F120:F122" si="7">E120/D120</f>
        <v>0.967383333333333</v>
      </c>
      <c r="G120" s="51">
        <v>98.4</v>
      </c>
      <c r="H120" s="38" t="s">
        <v>29</v>
      </c>
    </row>
    <row r="121" s="40" customFormat="1" customHeight="1" spans="1:8">
      <c r="A121" s="38">
        <v>117</v>
      </c>
      <c r="B121" s="56"/>
      <c r="C121" s="50" t="s">
        <v>160</v>
      </c>
      <c r="D121" s="51">
        <v>50</v>
      </c>
      <c r="E121" s="51">
        <v>50</v>
      </c>
      <c r="F121" s="52">
        <f t="shared" si="7"/>
        <v>1</v>
      </c>
      <c r="G121" s="51">
        <v>94</v>
      </c>
      <c r="H121" s="38" t="s">
        <v>29</v>
      </c>
    </row>
    <row r="122" s="40" customFormat="1" customHeight="1" spans="1:8">
      <c r="A122" s="38">
        <v>118</v>
      </c>
      <c r="B122" s="56"/>
      <c r="C122" s="50" t="s">
        <v>161</v>
      </c>
      <c r="D122" s="51">
        <v>15306</v>
      </c>
      <c r="E122" s="51">
        <v>14936</v>
      </c>
      <c r="F122" s="52">
        <f t="shared" si="7"/>
        <v>0.975826473278453</v>
      </c>
      <c r="G122" s="51">
        <v>99.76</v>
      </c>
      <c r="H122" s="38" t="s">
        <v>29</v>
      </c>
    </row>
    <row r="123" s="40" customFormat="1" customHeight="1" spans="1:8">
      <c r="A123" s="38">
        <v>119</v>
      </c>
      <c r="B123" s="55" t="s">
        <v>162</v>
      </c>
      <c r="C123" s="50" t="s">
        <v>163</v>
      </c>
      <c r="D123" s="51">
        <v>78</v>
      </c>
      <c r="E123" s="51">
        <v>53.72</v>
      </c>
      <c r="F123" s="52">
        <f t="shared" ref="F123:F140" si="8">E123/D123</f>
        <v>0.688717948717949</v>
      </c>
      <c r="G123" s="51">
        <v>96.89</v>
      </c>
      <c r="H123" s="38" t="s">
        <v>29</v>
      </c>
    </row>
    <row r="124" s="40" customFormat="1" customHeight="1" spans="1:8">
      <c r="A124" s="38">
        <v>120</v>
      </c>
      <c r="B124" s="56"/>
      <c r="C124" s="50" t="s">
        <v>47</v>
      </c>
      <c r="D124" s="51">
        <v>7.45</v>
      </c>
      <c r="E124" s="51">
        <v>2.28</v>
      </c>
      <c r="F124" s="52">
        <f t="shared" si="8"/>
        <v>0.306040268456376</v>
      </c>
      <c r="G124" s="51">
        <v>93.06</v>
      </c>
      <c r="H124" s="38" t="s">
        <v>29</v>
      </c>
    </row>
    <row r="125" s="40" customFormat="1" customHeight="1" spans="1:8">
      <c r="A125" s="38">
        <v>121</v>
      </c>
      <c r="B125" s="56"/>
      <c r="C125" s="50" t="s">
        <v>164</v>
      </c>
      <c r="D125" s="51">
        <v>11</v>
      </c>
      <c r="E125" s="51">
        <v>8.92</v>
      </c>
      <c r="F125" s="52">
        <f t="shared" si="8"/>
        <v>0.810909090909091</v>
      </c>
      <c r="G125" s="51">
        <v>98.11</v>
      </c>
      <c r="H125" s="38" t="s">
        <v>29</v>
      </c>
    </row>
    <row r="126" s="40" customFormat="1" customHeight="1" spans="1:8">
      <c r="A126" s="38">
        <v>122</v>
      </c>
      <c r="B126" s="56"/>
      <c r="C126" s="50" t="s">
        <v>165</v>
      </c>
      <c r="D126" s="51">
        <v>30</v>
      </c>
      <c r="E126" s="51">
        <v>23.05</v>
      </c>
      <c r="F126" s="52">
        <f t="shared" si="8"/>
        <v>0.768333333333333</v>
      </c>
      <c r="G126" s="51">
        <v>97.68</v>
      </c>
      <c r="H126" s="38" t="s">
        <v>29</v>
      </c>
    </row>
    <row r="127" s="40" customFormat="1" customHeight="1" spans="1:8">
      <c r="A127" s="38">
        <v>123</v>
      </c>
      <c r="B127" s="56"/>
      <c r="C127" s="50" t="s">
        <v>166</v>
      </c>
      <c r="D127" s="51">
        <v>100</v>
      </c>
      <c r="E127" s="51">
        <v>100</v>
      </c>
      <c r="F127" s="52">
        <f t="shared" si="8"/>
        <v>1</v>
      </c>
      <c r="G127" s="51">
        <v>100</v>
      </c>
      <c r="H127" s="38" t="s">
        <v>29</v>
      </c>
    </row>
    <row r="128" s="40" customFormat="1" customHeight="1" spans="1:8">
      <c r="A128" s="38">
        <v>124</v>
      </c>
      <c r="B128" s="56"/>
      <c r="C128" s="50" t="s">
        <v>167</v>
      </c>
      <c r="D128" s="51">
        <v>8</v>
      </c>
      <c r="E128" s="51">
        <v>3.07</v>
      </c>
      <c r="F128" s="52">
        <f t="shared" si="8"/>
        <v>0.38375</v>
      </c>
      <c r="G128" s="51">
        <v>93.84</v>
      </c>
      <c r="H128" s="38" t="s">
        <v>29</v>
      </c>
    </row>
    <row r="129" s="40" customFormat="1" customHeight="1" spans="1:8">
      <c r="A129" s="38">
        <v>125</v>
      </c>
      <c r="B129" s="56"/>
      <c r="C129" s="50" t="s">
        <v>168</v>
      </c>
      <c r="D129" s="51">
        <v>200</v>
      </c>
      <c r="E129" s="51">
        <v>200</v>
      </c>
      <c r="F129" s="52">
        <f t="shared" si="8"/>
        <v>1</v>
      </c>
      <c r="G129" s="51">
        <v>100</v>
      </c>
      <c r="H129" s="38" t="s">
        <v>29</v>
      </c>
    </row>
    <row r="130" s="40" customFormat="1" customHeight="1" spans="1:8">
      <c r="A130" s="38">
        <v>126</v>
      </c>
      <c r="B130" s="56"/>
      <c r="C130" s="50" t="s">
        <v>169</v>
      </c>
      <c r="D130" s="51">
        <v>775.59</v>
      </c>
      <c r="E130" s="51">
        <v>775.59</v>
      </c>
      <c r="F130" s="52">
        <f t="shared" si="8"/>
        <v>1</v>
      </c>
      <c r="G130" s="51">
        <v>100</v>
      </c>
      <c r="H130" s="38" t="s">
        <v>29</v>
      </c>
    </row>
    <row r="131" s="40" customFormat="1" customHeight="1" spans="1:8">
      <c r="A131" s="38">
        <v>127</v>
      </c>
      <c r="B131" s="56"/>
      <c r="C131" s="50" t="s">
        <v>170</v>
      </c>
      <c r="D131" s="51">
        <v>1814.45</v>
      </c>
      <c r="E131" s="51">
        <v>1814.45</v>
      </c>
      <c r="F131" s="52">
        <f t="shared" si="8"/>
        <v>1</v>
      </c>
      <c r="G131" s="51">
        <v>100</v>
      </c>
      <c r="H131" s="38" t="s">
        <v>29</v>
      </c>
    </row>
    <row r="132" s="40" customFormat="1" customHeight="1" spans="1:8">
      <c r="A132" s="38">
        <v>128</v>
      </c>
      <c r="B132" s="56"/>
      <c r="C132" s="50" t="s">
        <v>171</v>
      </c>
      <c r="D132" s="51">
        <v>18</v>
      </c>
      <c r="E132" s="51">
        <v>6.14</v>
      </c>
      <c r="F132" s="52">
        <f t="shared" si="8"/>
        <v>0.341111111111111</v>
      </c>
      <c r="G132" s="51">
        <v>93.4</v>
      </c>
      <c r="H132" s="38" t="s">
        <v>29</v>
      </c>
    </row>
    <row r="133" s="40" customFormat="1" customHeight="1" spans="1:8">
      <c r="A133" s="38">
        <v>129</v>
      </c>
      <c r="B133" s="56"/>
      <c r="C133" s="50" t="s">
        <v>172</v>
      </c>
      <c r="D133" s="51">
        <v>1783.8</v>
      </c>
      <c r="E133" s="51">
        <v>1572.7</v>
      </c>
      <c r="F133" s="52">
        <f t="shared" si="8"/>
        <v>0.881657136450275</v>
      </c>
      <c r="G133" s="51">
        <v>98.82</v>
      </c>
      <c r="H133" s="38" t="s">
        <v>29</v>
      </c>
    </row>
    <row r="134" s="40" customFormat="1" customHeight="1" spans="1:8">
      <c r="A134" s="38">
        <v>130</v>
      </c>
      <c r="B134" s="56"/>
      <c r="C134" s="50" t="s">
        <v>173</v>
      </c>
      <c r="D134" s="51">
        <v>11</v>
      </c>
      <c r="E134" s="51">
        <v>9.72</v>
      </c>
      <c r="F134" s="52">
        <f t="shared" si="8"/>
        <v>0.883636363636364</v>
      </c>
      <c r="G134" s="51">
        <v>98.36</v>
      </c>
      <c r="H134" s="38" t="s">
        <v>29</v>
      </c>
    </row>
    <row r="135" s="40" customFormat="1" customHeight="1" spans="1:8">
      <c r="A135" s="38">
        <v>131</v>
      </c>
      <c r="B135" s="56"/>
      <c r="C135" s="50" t="s">
        <v>174</v>
      </c>
      <c r="D135" s="51">
        <v>5</v>
      </c>
      <c r="E135" s="51">
        <v>4.8</v>
      </c>
      <c r="F135" s="52">
        <f t="shared" si="8"/>
        <v>0.96</v>
      </c>
      <c r="G135" s="51">
        <v>99.6</v>
      </c>
      <c r="H135" s="38" t="s">
        <v>29</v>
      </c>
    </row>
    <row r="136" s="40" customFormat="1" customHeight="1" spans="1:8">
      <c r="A136" s="38">
        <v>132</v>
      </c>
      <c r="B136" s="56"/>
      <c r="C136" s="50" t="s">
        <v>175</v>
      </c>
      <c r="D136" s="51">
        <v>60.752</v>
      </c>
      <c r="E136" s="51">
        <v>60.752</v>
      </c>
      <c r="F136" s="52">
        <f t="shared" si="8"/>
        <v>1</v>
      </c>
      <c r="G136" s="51">
        <v>99</v>
      </c>
      <c r="H136" s="38" t="s">
        <v>29</v>
      </c>
    </row>
    <row r="137" s="40" customFormat="1" customHeight="1" spans="1:8">
      <c r="A137" s="38">
        <v>133</v>
      </c>
      <c r="B137" s="56"/>
      <c r="C137" s="50" t="s">
        <v>176</v>
      </c>
      <c r="D137" s="51">
        <v>670.04</v>
      </c>
      <c r="E137" s="51">
        <v>670.04</v>
      </c>
      <c r="F137" s="52">
        <f t="shared" si="8"/>
        <v>1</v>
      </c>
      <c r="G137" s="51">
        <v>100</v>
      </c>
      <c r="H137" s="38" t="s">
        <v>29</v>
      </c>
    </row>
    <row r="138" s="40" customFormat="1" customHeight="1" spans="1:9">
      <c r="A138" s="38">
        <v>134</v>
      </c>
      <c r="B138" s="56"/>
      <c r="C138" s="50" t="s">
        <v>177</v>
      </c>
      <c r="D138" s="51">
        <v>50</v>
      </c>
      <c r="E138" s="51">
        <v>19.31</v>
      </c>
      <c r="F138" s="52">
        <f t="shared" si="8"/>
        <v>0.3862</v>
      </c>
      <c r="G138" s="51">
        <v>93.9</v>
      </c>
      <c r="H138" s="38" t="s">
        <v>29</v>
      </c>
      <c r="I138" s="41"/>
    </row>
    <row r="139" s="40" customFormat="1" customHeight="1" spans="1:8">
      <c r="A139" s="38">
        <v>135</v>
      </c>
      <c r="B139" s="56"/>
      <c r="C139" s="50" t="s">
        <v>178</v>
      </c>
      <c r="D139" s="51">
        <v>0.57</v>
      </c>
      <c r="E139" s="51">
        <v>0.57</v>
      </c>
      <c r="F139" s="52">
        <f t="shared" si="8"/>
        <v>1</v>
      </c>
      <c r="G139" s="51">
        <v>100</v>
      </c>
      <c r="H139" s="38" t="s">
        <v>29</v>
      </c>
    </row>
    <row r="140" s="40" customFormat="1" customHeight="1" spans="1:8">
      <c r="A140" s="38">
        <v>136</v>
      </c>
      <c r="B140" s="57"/>
      <c r="C140" s="50" t="s">
        <v>179</v>
      </c>
      <c r="D140" s="51">
        <v>20</v>
      </c>
      <c r="E140" s="51">
        <v>10.08</v>
      </c>
      <c r="F140" s="52">
        <f t="shared" si="8"/>
        <v>0.504</v>
      </c>
      <c r="G140" s="51">
        <v>95.04</v>
      </c>
      <c r="H140" s="38" t="s">
        <v>29</v>
      </c>
    </row>
    <row r="141" s="40" customFormat="1" customHeight="1" spans="1:8">
      <c r="A141" s="38">
        <v>137</v>
      </c>
      <c r="B141" s="59" t="s">
        <v>11</v>
      </c>
      <c r="C141" s="83" t="s">
        <v>148</v>
      </c>
      <c r="D141" s="51">
        <v>100</v>
      </c>
      <c r="E141" s="30">
        <v>20.8</v>
      </c>
      <c r="F141" s="52">
        <f t="shared" ref="F141:F146" si="9">E141/D141</f>
        <v>0.208</v>
      </c>
      <c r="G141" s="51">
        <v>90.08</v>
      </c>
      <c r="H141" s="38" t="s">
        <v>29</v>
      </c>
    </row>
    <row r="142" s="40" customFormat="1" customHeight="1" spans="1:8">
      <c r="A142" s="38">
        <v>138</v>
      </c>
      <c r="B142" s="59"/>
      <c r="C142" s="84" t="s">
        <v>180</v>
      </c>
      <c r="D142" s="51">
        <v>2000</v>
      </c>
      <c r="E142" s="51">
        <v>1895</v>
      </c>
      <c r="F142" s="52">
        <f t="shared" si="9"/>
        <v>0.9475</v>
      </c>
      <c r="G142" s="51">
        <v>97.5</v>
      </c>
      <c r="H142" s="38" t="s">
        <v>29</v>
      </c>
    </row>
    <row r="143" s="40" customFormat="1" customHeight="1" spans="1:8">
      <c r="A143" s="38">
        <v>139</v>
      </c>
      <c r="B143" s="59"/>
      <c r="C143" s="83" t="s">
        <v>181</v>
      </c>
      <c r="D143" s="51">
        <v>17</v>
      </c>
      <c r="E143" s="70">
        <v>10.95</v>
      </c>
      <c r="F143" s="52">
        <f t="shared" si="9"/>
        <v>0.644117647058823</v>
      </c>
      <c r="G143" s="85">
        <v>94.5</v>
      </c>
      <c r="H143" s="38" t="s">
        <v>29</v>
      </c>
    </row>
    <row r="144" s="40" customFormat="1" customHeight="1" spans="1:8">
      <c r="A144" s="38">
        <v>140</v>
      </c>
      <c r="B144" s="59"/>
      <c r="C144" s="83" t="s">
        <v>182</v>
      </c>
      <c r="D144" s="51">
        <v>5.54</v>
      </c>
      <c r="E144" s="70">
        <v>1.95</v>
      </c>
      <c r="F144" s="52">
        <f t="shared" si="9"/>
        <v>0.351985559566787</v>
      </c>
      <c r="G144" s="85">
        <v>91.6</v>
      </c>
      <c r="H144" s="38" t="s">
        <v>29</v>
      </c>
    </row>
    <row r="145" s="40" customFormat="1" customHeight="1" spans="1:8">
      <c r="A145" s="38">
        <v>141</v>
      </c>
      <c r="B145" s="59"/>
      <c r="C145" s="83" t="s">
        <v>183</v>
      </c>
      <c r="D145" s="51">
        <v>17</v>
      </c>
      <c r="E145" s="70">
        <v>16.96</v>
      </c>
      <c r="F145" s="52">
        <f t="shared" si="9"/>
        <v>0.997647058823529</v>
      </c>
      <c r="G145" s="85">
        <v>97.98</v>
      </c>
      <c r="H145" s="38" t="s">
        <v>29</v>
      </c>
    </row>
    <row r="146" s="40" customFormat="1" customHeight="1" spans="1:8">
      <c r="A146" s="38">
        <v>142</v>
      </c>
      <c r="B146" s="59"/>
      <c r="C146" s="83" t="s">
        <v>184</v>
      </c>
      <c r="D146" s="51">
        <v>8.5</v>
      </c>
      <c r="E146" s="70">
        <v>3.28</v>
      </c>
      <c r="F146" s="52">
        <f t="shared" si="9"/>
        <v>0.385882352941176</v>
      </c>
      <c r="G146" s="85">
        <v>91.8</v>
      </c>
      <c r="H146" s="38" t="s">
        <v>29</v>
      </c>
    </row>
    <row r="147" s="40" customFormat="1" customHeight="1" spans="1:8">
      <c r="A147" s="38">
        <v>143</v>
      </c>
      <c r="B147" s="59"/>
      <c r="C147" s="83" t="s">
        <v>185</v>
      </c>
      <c r="D147" s="51">
        <v>25</v>
      </c>
      <c r="E147" s="51">
        <v>24.54</v>
      </c>
      <c r="F147" s="52">
        <f t="shared" ref="F147:F160" si="10">E147/D147</f>
        <v>0.9816</v>
      </c>
      <c r="G147" s="51">
        <v>97.8</v>
      </c>
      <c r="H147" s="38" t="s">
        <v>29</v>
      </c>
    </row>
    <row r="148" s="40" customFormat="1" customHeight="1" spans="1:8">
      <c r="A148" s="38">
        <v>144</v>
      </c>
      <c r="B148" s="49" t="s">
        <v>27</v>
      </c>
      <c r="C148" s="50" t="s">
        <v>186</v>
      </c>
      <c r="D148" s="51">
        <v>6</v>
      </c>
      <c r="E148" s="51">
        <v>6</v>
      </c>
      <c r="F148" s="52">
        <f t="shared" si="10"/>
        <v>1</v>
      </c>
      <c r="G148" s="51">
        <v>100</v>
      </c>
      <c r="H148" s="38" t="s">
        <v>29</v>
      </c>
    </row>
    <row r="149" s="40" customFormat="1" customHeight="1" spans="1:8">
      <c r="A149" s="38">
        <v>145</v>
      </c>
      <c r="B149" s="49"/>
      <c r="C149" s="50" t="s">
        <v>187</v>
      </c>
      <c r="D149" s="51">
        <v>0.5</v>
      </c>
      <c r="E149" s="51">
        <v>0.5</v>
      </c>
      <c r="F149" s="52">
        <f t="shared" si="10"/>
        <v>1</v>
      </c>
      <c r="G149" s="51">
        <v>100</v>
      </c>
      <c r="H149" s="38" t="s">
        <v>29</v>
      </c>
    </row>
    <row r="150" s="40" customFormat="1" customHeight="1" spans="1:8">
      <c r="A150" s="38">
        <v>146</v>
      </c>
      <c r="B150" s="49"/>
      <c r="C150" s="50" t="s">
        <v>188</v>
      </c>
      <c r="D150" s="51">
        <v>100</v>
      </c>
      <c r="E150" s="51">
        <v>100</v>
      </c>
      <c r="F150" s="52">
        <f t="shared" si="10"/>
        <v>1</v>
      </c>
      <c r="G150" s="51">
        <v>100</v>
      </c>
      <c r="H150" s="38" t="s">
        <v>29</v>
      </c>
    </row>
    <row r="151" s="40" customFormat="1" customHeight="1" spans="1:8">
      <c r="A151" s="38">
        <v>147</v>
      </c>
      <c r="B151" s="49"/>
      <c r="C151" s="50" t="s">
        <v>189</v>
      </c>
      <c r="D151" s="51">
        <v>1.1</v>
      </c>
      <c r="E151" s="51">
        <v>0.05</v>
      </c>
      <c r="F151" s="86">
        <f t="shared" si="10"/>
        <v>0.0454545454545455</v>
      </c>
      <c r="G151" s="51">
        <v>90</v>
      </c>
      <c r="H151" s="38" t="s">
        <v>29</v>
      </c>
    </row>
    <row r="152" s="40" customFormat="1" customHeight="1" spans="1:8">
      <c r="A152" s="38">
        <v>148</v>
      </c>
      <c r="B152" s="49"/>
      <c r="C152" s="50" t="s">
        <v>190</v>
      </c>
      <c r="D152" s="51">
        <v>3</v>
      </c>
      <c r="E152" s="51">
        <v>0.29</v>
      </c>
      <c r="F152" s="52">
        <f t="shared" si="10"/>
        <v>0.0966666666666667</v>
      </c>
      <c r="G152" s="51">
        <v>91</v>
      </c>
      <c r="H152" s="38" t="s">
        <v>29</v>
      </c>
    </row>
    <row r="153" s="40" customFormat="1" customHeight="1" spans="1:8">
      <c r="A153" s="38">
        <v>149</v>
      </c>
      <c r="B153" s="49"/>
      <c r="C153" s="50" t="s">
        <v>191</v>
      </c>
      <c r="D153" s="51">
        <v>2</v>
      </c>
      <c r="E153" s="51">
        <v>0.36</v>
      </c>
      <c r="F153" s="52">
        <f t="shared" si="10"/>
        <v>0.18</v>
      </c>
      <c r="G153" s="51">
        <v>92</v>
      </c>
      <c r="H153" s="38" t="s">
        <v>29</v>
      </c>
    </row>
    <row r="154" s="40" customFormat="1" customHeight="1" spans="1:8">
      <c r="A154" s="38">
        <v>150</v>
      </c>
      <c r="B154" s="49"/>
      <c r="C154" s="50" t="s">
        <v>47</v>
      </c>
      <c r="D154" s="51">
        <v>6.64</v>
      </c>
      <c r="E154" s="51">
        <v>1.9</v>
      </c>
      <c r="F154" s="52">
        <f t="shared" si="10"/>
        <v>0.286144578313253</v>
      </c>
      <c r="G154" s="51">
        <v>93</v>
      </c>
      <c r="H154" s="38" t="s">
        <v>29</v>
      </c>
    </row>
    <row r="155" s="40" customFormat="1" customHeight="1" spans="1:8">
      <c r="A155" s="38">
        <v>151</v>
      </c>
      <c r="B155" s="49"/>
      <c r="C155" s="50" t="s">
        <v>192</v>
      </c>
      <c r="D155" s="51">
        <v>4</v>
      </c>
      <c r="E155" s="51">
        <v>1.19</v>
      </c>
      <c r="F155" s="52">
        <f t="shared" si="10"/>
        <v>0.2975</v>
      </c>
      <c r="G155" s="51">
        <v>90</v>
      </c>
      <c r="H155" s="38" t="s">
        <v>29</v>
      </c>
    </row>
    <row r="156" s="40" customFormat="1" customHeight="1" spans="1:8">
      <c r="A156" s="38">
        <v>152</v>
      </c>
      <c r="B156" s="49"/>
      <c r="C156" s="50" t="s">
        <v>193</v>
      </c>
      <c r="D156" s="51">
        <v>261.18</v>
      </c>
      <c r="E156" s="51">
        <v>261.18</v>
      </c>
      <c r="F156" s="52">
        <f t="shared" si="10"/>
        <v>1</v>
      </c>
      <c r="G156" s="51">
        <v>90</v>
      </c>
      <c r="H156" s="38" t="s">
        <v>29</v>
      </c>
    </row>
    <row r="157" s="40" customFormat="1" customHeight="1" spans="1:8">
      <c r="A157" s="38">
        <v>153</v>
      </c>
      <c r="B157" s="49"/>
      <c r="C157" s="58" t="s">
        <v>194</v>
      </c>
      <c r="D157" s="51">
        <v>270.07</v>
      </c>
      <c r="E157" s="51">
        <v>270.07</v>
      </c>
      <c r="F157" s="52">
        <f t="shared" si="10"/>
        <v>1</v>
      </c>
      <c r="G157" s="51">
        <v>100</v>
      </c>
      <c r="H157" s="38" t="s">
        <v>29</v>
      </c>
    </row>
    <row r="158" s="40" customFormat="1" ht="27" customHeight="1" spans="1:8">
      <c r="A158" s="38">
        <v>154</v>
      </c>
      <c r="B158" s="49"/>
      <c r="C158" s="50" t="s">
        <v>45</v>
      </c>
      <c r="D158" s="51">
        <v>20</v>
      </c>
      <c r="E158" s="51">
        <v>1.84</v>
      </c>
      <c r="F158" s="52">
        <f t="shared" si="10"/>
        <v>0.092</v>
      </c>
      <c r="G158" s="87">
        <v>91</v>
      </c>
      <c r="H158" s="38" t="s">
        <v>29</v>
      </c>
    </row>
    <row r="159" s="40" customFormat="1" ht="27" customHeight="1" spans="1:8">
      <c r="A159" s="38">
        <v>155</v>
      </c>
      <c r="B159" s="49" t="s">
        <v>195</v>
      </c>
      <c r="C159" s="64" t="s">
        <v>196</v>
      </c>
      <c r="D159" s="51">
        <v>867.51</v>
      </c>
      <c r="E159" s="51">
        <v>867.51</v>
      </c>
      <c r="F159" s="52">
        <f t="shared" si="10"/>
        <v>1</v>
      </c>
      <c r="G159" s="87">
        <v>98</v>
      </c>
      <c r="H159" s="38" t="s">
        <v>29</v>
      </c>
    </row>
    <row r="160" s="40" customFormat="1" ht="27" customHeight="1" spans="1:8">
      <c r="A160" s="38">
        <v>156</v>
      </c>
      <c r="B160" s="54" t="s">
        <v>197</v>
      </c>
      <c r="C160" s="64" t="s">
        <v>198</v>
      </c>
      <c r="D160" s="51">
        <v>550</v>
      </c>
      <c r="E160" s="51">
        <v>550</v>
      </c>
      <c r="F160" s="52">
        <f t="shared" si="10"/>
        <v>1</v>
      </c>
      <c r="G160" s="87">
        <v>100</v>
      </c>
      <c r="H160" s="38" t="s">
        <v>29</v>
      </c>
    </row>
    <row r="161" s="40" customFormat="1" customHeight="1" spans="1:8">
      <c r="A161" s="38"/>
      <c r="B161" s="38"/>
      <c r="C161" s="50" t="s">
        <v>35</v>
      </c>
      <c r="D161" s="88">
        <f>SUM(D5:D160)</f>
        <v>112016.051</v>
      </c>
      <c r="E161" s="88">
        <f>SUM(E5:E160)</f>
        <v>93027.1613</v>
      </c>
      <c r="F161" s="89"/>
      <c r="G161" s="88"/>
      <c r="H161" s="38"/>
    </row>
  </sheetData>
  <mergeCells count="25">
    <mergeCell ref="B2:H2"/>
    <mergeCell ref="A3:H3"/>
    <mergeCell ref="B5:B12"/>
    <mergeCell ref="B14:B16"/>
    <mergeCell ref="B17:B21"/>
    <mergeCell ref="B22:B33"/>
    <mergeCell ref="B34:B36"/>
    <mergeCell ref="B37:B40"/>
    <mergeCell ref="B41:B44"/>
    <mergeCell ref="B46:B48"/>
    <mergeCell ref="B49:B51"/>
    <mergeCell ref="B52:B54"/>
    <mergeCell ref="B57:B64"/>
    <mergeCell ref="B65:B72"/>
    <mergeCell ref="B73:B85"/>
    <mergeCell ref="B86:B114"/>
    <mergeCell ref="B115:B122"/>
    <mergeCell ref="B123:B140"/>
    <mergeCell ref="B141:B147"/>
    <mergeCell ref="B148:B158"/>
    <mergeCell ref="D68:D72"/>
    <mergeCell ref="E68:E72"/>
    <mergeCell ref="F68:F72"/>
    <mergeCell ref="G68:G72"/>
    <mergeCell ref="H68:H72"/>
  </mergeCells>
  <printOptions horizontalCentered="1"/>
  <pageMargins left="0.306944444444444" right="0.306944444444444" top="0.554861111111111" bottom="0.554861111111111"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25"/>
  <sheetViews>
    <sheetView topLeftCell="A18" workbookViewId="0">
      <selection activeCell="C25" sqref="C25"/>
    </sheetView>
  </sheetViews>
  <sheetFormatPr defaultColWidth="9" defaultRowHeight="14.4" outlineLevelCol="6"/>
  <cols>
    <col min="1" max="1" width="14.3796296296296" style="1" customWidth="1"/>
    <col min="2" max="2" width="33.5" style="1" customWidth="1"/>
    <col min="3" max="4" width="27.5" style="1" customWidth="1"/>
    <col min="5" max="5" width="20.5" style="1" customWidth="1"/>
    <col min="6" max="6" width="22.8796296296296" style="1" customWidth="1"/>
    <col min="7" max="7" width="10.3796296296296" style="1" hidden="1" customWidth="1"/>
    <col min="8" max="16384" width="9" style="1"/>
  </cols>
  <sheetData>
    <row r="1" spans="1:1">
      <c r="A1" s="1" t="s">
        <v>199</v>
      </c>
    </row>
    <row r="2" ht="35" customHeight="1" spans="1:6">
      <c r="A2" s="34" t="s">
        <v>200</v>
      </c>
      <c r="B2" s="34"/>
      <c r="C2" s="34"/>
      <c r="D2" s="34"/>
      <c r="E2" s="34"/>
      <c r="F2" s="34"/>
    </row>
    <row r="3" customFormat="1" ht="35" customHeight="1" spans="1:6">
      <c r="A3" s="33"/>
      <c r="B3" s="33"/>
      <c r="C3" s="33"/>
      <c r="D3" s="33"/>
      <c r="E3" s="33"/>
      <c r="F3" s="33" t="s">
        <v>2</v>
      </c>
    </row>
    <row r="4" s="33" customFormat="1" ht="22" customHeight="1" spans="1:6">
      <c r="A4" s="35" t="s">
        <v>3</v>
      </c>
      <c r="B4" s="35" t="s">
        <v>201</v>
      </c>
      <c r="C4" s="35" t="s">
        <v>202</v>
      </c>
      <c r="D4" s="35" t="s">
        <v>8</v>
      </c>
      <c r="E4" s="35" t="s">
        <v>9</v>
      </c>
      <c r="F4" s="36" t="s">
        <v>10</v>
      </c>
    </row>
    <row r="5" ht="22" customHeight="1" spans="1:7">
      <c r="A5" s="20">
        <v>1</v>
      </c>
      <c r="B5" s="31" t="s">
        <v>203</v>
      </c>
      <c r="C5" s="37">
        <v>21.68</v>
      </c>
      <c r="D5" s="20" t="s">
        <v>204</v>
      </c>
      <c r="E5" s="37">
        <v>96</v>
      </c>
      <c r="F5" s="38" t="s">
        <v>29</v>
      </c>
      <c r="G5" s="1" t="s">
        <v>205</v>
      </c>
    </row>
    <row r="6" ht="22" customHeight="1" spans="1:6">
      <c r="A6" s="20">
        <v>2</v>
      </c>
      <c r="B6" s="4" t="s">
        <v>206</v>
      </c>
      <c r="C6" s="37">
        <v>1.39</v>
      </c>
      <c r="D6" s="20" t="s">
        <v>204</v>
      </c>
      <c r="E6" s="37">
        <v>91</v>
      </c>
      <c r="F6" s="38" t="s">
        <v>29</v>
      </c>
    </row>
    <row r="7" ht="22" customHeight="1" spans="1:6">
      <c r="A7" s="20">
        <v>3</v>
      </c>
      <c r="B7" s="31" t="s">
        <v>57</v>
      </c>
      <c r="C7" s="37">
        <v>2567.64</v>
      </c>
      <c r="D7" s="20" t="s">
        <v>204</v>
      </c>
      <c r="E7" s="37">
        <v>94.5</v>
      </c>
      <c r="F7" s="38" t="s">
        <v>29</v>
      </c>
    </row>
    <row r="8" ht="22" customHeight="1" spans="1:6">
      <c r="A8" s="20">
        <v>4</v>
      </c>
      <c r="B8" s="31" t="s">
        <v>207</v>
      </c>
      <c r="C8" s="37">
        <v>16.35</v>
      </c>
      <c r="D8" s="20" t="s">
        <v>204</v>
      </c>
      <c r="E8" s="37">
        <v>92</v>
      </c>
      <c r="F8" s="38" t="s">
        <v>29</v>
      </c>
    </row>
    <row r="9" ht="22" customHeight="1" spans="1:6">
      <c r="A9" s="20">
        <v>5</v>
      </c>
      <c r="B9" s="31" t="s">
        <v>208</v>
      </c>
      <c r="C9" s="37">
        <v>297.2</v>
      </c>
      <c r="D9" s="20" t="s">
        <v>204</v>
      </c>
      <c r="E9" s="37">
        <v>93</v>
      </c>
      <c r="F9" s="38" t="s">
        <v>29</v>
      </c>
    </row>
    <row r="10" ht="22" customHeight="1" spans="1:6">
      <c r="A10" s="20">
        <v>6</v>
      </c>
      <c r="B10" s="31" t="s">
        <v>125</v>
      </c>
      <c r="C10" s="37">
        <v>2582.31</v>
      </c>
      <c r="D10" s="20" t="s">
        <v>204</v>
      </c>
      <c r="E10" s="37">
        <v>93.44</v>
      </c>
      <c r="F10" s="38" t="s">
        <v>29</v>
      </c>
    </row>
    <row r="11" ht="22" customHeight="1" spans="1:7">
      <c r="A11" s="20">
        <v>7</v>
      </c>
      <c r="B11" s="31" t="s">
        <v>162</v>
      </c>
      <c r="C11" s="37">
        <v>14396.33</v>
      </c>
      <c r="D11" s="20" t="s">
        <v>204</v>
      </c>
      <c r="E11" s="37">
        <v>98</v>
      </c>
      <c r="F11" s="38" t="s">
        <v>29</v>
      </c>
      <c r="G11" s="1" t="s">
        <v>209</v>
      </c>
    </row>
    <row r="12" ht="22" customHeight="1" spans="1:6">
      <c r="A12" s="20">
        <v>8</v>
      </c>
      <c r="B12" s="31" t="s">
        <v>33</v>
      </c>
      <c r="C12" s="37">
        <v>814.61</v>
      </c>
      <c r="D12" s="20" t="s">
        <v>204</v>
      </c>
      <c r="E12" s="37">
        <v>98</v>
      </c>
      <c r="F12" s="38" t="s">
        <v>29</v>
      </c>
    </row>
    <row r="13" ht="22" customHeight="1" spans="1:6">
      <c r="A13" s="20">
        <v>9</v>
      </c>
      <c r="B13" s="31" t="s">
        <v>210</v>
      </c>
      <c r="C13" s="37">
        <v>15.3</v>
      </c>
      <c r="D13" s="20" t="s">
        <v>204</v>
      </c>
      <c r="E13" s="37">
        <v>94</v>
      </c>
      <c r="F13" s="38" t="s">
        <v>29</v>
      </c>
    </row>
    <row r="14" ht="22" customHeight="1" spans="1:6">
      <c r="A14" s="20">
        <v>10</v>
      </c>
      <c r="B14" s="31" t="s">
        <v>211</v>
      </c>
      <c r="C14" s="37">
        <v>11.07</v>
      </c>
      <c r="D14" s="20" t="s">
        <v>204</v>
      </c>
      <c r="E14" s="37">
        <v>94</v>
      </c>
      <c r="F14" s="38" t="s">
        <v>29</v>
      </c>
    </row>
    <row r="15" ht="22" customHeight="1" spans="1:6">
      <c r="A15" s="20">
        <v>11</v>
      </c>
      <c r="B15" s="31" t="s">
        <v>212</v>
      </c>
      <c r="C15" s="37">
        <v>6.56</v>
      </c>
      <c r="D15" s="20" t="s">
        <v>204</v>
      </c>
      <c r="E15" s="37">
        <v>96</v>
      </c>
      <c r="F15" s="38" t="s">
        <v>29</v>
      </c>
    </row>
    <row r="16" ht="22" customHeight="1" spans="1:6">
      <c r="A16" s="20">
        <v>12</v>
      </c>
      <c r="B16" s="31" t="s">
        <v>27</v>
      </c>
      <c r="C16" s="37">
        <v>70769.68</v>
      </c>
      <c r="D16" s="20" t="s">
        <v>204</v>
      </c>
      <c r="E16" s="37">
        <v>95</v>
      </c>
      <c r="F16" s="38" t="s">
        <v>29</v>
      </c>
    </row>
    <row r="17" ht="22" customHeight="1" spans="1:6">
      <c r="A17" s="20">
        <v>13</v>
      </c>
      <c r="B17" s="31" t="s">
        <v>213</v>
      </c>
      <c r="C17" s="37">
        <v>13.43</v>
      </c>
      <c r="D17" s="20" t="s">
        <v>204</v>
      </c>
      <c r="E17" s="37">
        <v>89</v>
      </c>
      <c r="F17" s="38" t="s">
        <v>14</v>
      </c>
    </row>
    <row r="18" ht="22" customHeight="1" spans="1:6">
      <c r="A18" s="20">
        <v>14</v>
      </c>
      <c r="B18" s="31" t="s">
        <v>63</v>
      </c>
      <c r="C18" s="37">
        <v>794.35</v>
      </c>
      <c r="D18" s="20" t="s">
        <v>204</v>
      </c>
      <c r="E18" s="37">
        <v>92.8</v>
      </c>
      <c r="F18" s="38" t="s">
        <v>29</v>
      </c>
    </row>
    <row r="19" ht="22" customHeight="1" spans="1:6">
      <c r="A19" s="20">
        <v>15</v>
      </c>
      <c r="B19" s="31" t="s">
        <v>214</v>
      </c>
      <c r="C19" s="37">
        <v>834.52</v>
      </c>
      <c r="D19" s="20" t="s">
        <v>204</v>
      </c>
      <c r="E19" s="37">
        <v>98</v>
      </c>
      <c r="F19" s="38" t="s">
        <v>29</v>
      </c>
    </row>
    <row r="20" ht="22" customHeight="1" spans="1:6">
      <c r="A20" s="20">
        <v>16</v>
      </c>
      <c r="B20" s="31" t="s">
        <v>215</v>
      </c>
      <c r="C20" s="37">
        <v>15062.48</v>
      </c>
      <c r="D20" s="20" t="s">
        <v>204</v>
      </c>
      <c r="E20" s="37">
        <v>91</v>
      </c>
      <c r="F20" s="38" t="s">
        <v>29</v>
      </c>
    </row>
    <row r="21" ht="22" customHeight="1" spans="1:6">
      <c r="A21" s="20">
        <v>17</v>
      </c>
      <c r="B21" s="31" t="s">
        <v>11</v>
      </c>
      <c r="C21" s="37">
        <v>10910.96</v>
      </c>
      <c r="D21" s="20" t="s">
        <v>204</v>
      </c>
      <c r="E21" s="37">
        <v>92.2</v>
      </c>
      <c r="F21" s="38" t="s">
        <v>29</v>
      </c>
    </row>
    <row r="22" ht="22" customHeight="1" spans="1:6">
      <c r="A22" s="20">
        <v>18</v>
      </c>
      <c r="B22" s="31" t="s">
        <v>95</v>
      </c>
      <c r="C22" s="37">
        <v>73665.23</v>
      </c>
      <c r="D22" s="20" t="s">
        <v>204</v>
      </c>
      <c r="E22" s="37">
        <v>97.5</v>
      </c>
      <c r="F22" s="38" t="s">
        <v>29</v>
      </c>
    </row>
    <row r="23" ht="22" customHeight="1" spans="1:6">
      <c r="A23" s="20">
        <v>19</v>
      </c>
      <c r="B23" s="31" t="s">
        <v>195</v>
      </c>
      <c r="C23" s="37">
        <v>873.25</v>
      </c>
      <c r="D23" s="20" t="s">
        <v>204</v>
      </c>
      <c r="E23" s="37">
        <v>98</v>
      </c>
      <c r="F23" s="38" t="s">
        <v>29</v>
      </c>
    </row>
    <row r="24" ht="22" customHeight="1" spans="1:6">
      <c r="A24" s="20">
        <v>20</v>
      </c>
      <c r="B24" s="31" t="s">
        <v>154</v>
      </c>
      <c r="C24" s="37">
        <v>1979.06</v>
      </c>
      <c r="D24" s="20" t="s">
        <v>204</v>
      </c>
      <c r="E24" s="37">
        <v>94</v>
      </c>
      <c r="F24" s="38" t="s">
        <v>29</v>
      </c>
    </row>
    <row r="25" ht="22" customHeight="1" spans="1:6">
      <c r="A25" s="20"/>
      <c r="B25" s="31" t="s">
        <v>35</v>
      </c>
      <c r="C25" s="39">
        <f>SUM(C5:C24)</f>
        <v>195633.4</v>
      </c>
      <c r="D25" s="20"/>
      <c r="E25" s="20"/>
      <c r="F25" s="20"/>
    </row>
  </sheetData>
  <mergeCells count="1">
    <mergeCell ref="A2:F2"/>
  </mergeCells>
  <printOptions horizontalCentered="1"/>
  <pageMargins left="0.700694444444445" right="0.700694444444445" top="0.314583333333333" bottom="0.393055555555556"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37"/>
  <sheetViews>
    <sheetView tabSelected="1" topLeftCell="A25" workbookViewId="0">
      <selection activeCell="Q30" sqref="Q30"/>
    </sheetView>
  </sheetViews>
  <sheetFormatPr defaultColWidth="9" defaultRowHeight="14.4" outlineLevelCol="5"/>
  <cols>
    <col min="1" max="1" width="9" style="1"/>
    <col min="2" max="2" width="26.75" style="1" customWidth="1"/>
    <col min="3" max="3" width="19.3796296296296" style="1" customWidth="1"/>
    <col min="4" max="4" width="14.1296296296296" style="1" customWidth="1"/>
    <col min="5" max="5" width="10.75" style="1" customWidth="1"/>
    <col min="6" max="16384" width="9" style="1"/>
  </cols>
  <sheetData>
    <row r="1" spans="1:1">
      <c r="A1" s="1" t="s">
        <v>216</v>
      </c>
    </row>
    <row r="2" s="1" customFormat="1" ht="25" customHeight="1" spans="1:6">
      <c r="A2" s="2" t="s">
        <v>217</v>
      </c>
      <c r="B2" s="2"/>
      <c r="C2" s="2"/>
      <c r="D2" s="2"/>
      <c r="E2" s="2"/>
      <c r="F2" s="2"/>
    </row>
    <row r="3" s="1" customFormat="1" ht="25" customHeight="1" spans="1:6">
      <c r="A3" s="3" t="s">
        <v>2</v>
      </c>
      <c r="B3" s="3"/>
      <c r="C3" s="3"/>
      <c r="D3" s="3"/>
      <c r="E3" s="3"/>
      <c r="F3" s="3"/>
    </row>
    <row r="4" s="1" customFormat="1" ht="39" customHeight="1" spans="1:6">
      <c r="A4" s="4" t="s">
        <v>3</v>
      </c>
      <c r="B4" s="4" t="s">
        <v>5</v>
      </c>
      <c r="C4" s="4" t="s">
        <v>4</v>
      </c>
      <c r="D4" s="4" t="s">
        <v>218</v>
      </c>
      <c r="E4" s="4" t="s">
        <v>9</v>
      </c>
      <c r="F4" s="4" t="s">
        <v>10</v>
      </c>
    </row>
    <row r="5" ht="31" customHeight="1" spans="1:6">
      <c r="A5" s="5">
        <v>1</v>
      </c>
      <c r="B5" s="6" t="s">
        <v>193</v>
      </c>
      <c r="C5" s="7" t="s">
        <v>27</v>
      </c>
      <c r="D5" s="8">
        <v>261.177</v>
      </c>
      <c r="E5" s="8">
        <v>91.42</v>
      </c>
      <c r="F5" s="9" t="s">
        <v>29</v>
      </c>
    </row>
    <row r="6" s="1" customFormat="1" ht="31" customHeight="1" spans="1:6">
      <c r="A6" s="5">
        <v>2</v>
      </c>
      <c r="B6" s="6" t="s">
        <v>28</v>
      </c>
      <c r="C6" s="7" t="s">
        <v>27</v>
      </c>
      <c r="D6" s="10">
        <v>10500</v>
      </c>
      <c r="E6" s="10">
        <v>85.24</v>
      </c>
      <c r="F6" s="11" t="s">
        <v>14</v>
      </c>
    </row>
    <row r="7" s="1" customFormat="1" ht="31" customHeight="1" spans="1:6">
      <c r="A7" s="12" t="s">
        <v>26</v>
      </c>
      <c r="B7" s="13"/>
      <c r="C7" s="14"/>
      <c r="D7" s="10">
        <f>SUM(D5:D6)</f>
        <v>10761.177</v>
      </c>
      <c r="E7" s="10"/>
      <c r="F7" s="4"/>
    </row>
    <row r="8" ht="31" customHeight="1" spans="1:6">
      <c r="A8" s="5">
        <v>3</v>
      </c>
      <c r="B8" s="6" t="s">
        <v>219</v>
      </c>
      <c r="C8" s="7" t="s">
        <v>11</v>
      </c>
      <c r="D8" s="8">
        <v>597.54325</v>
      </c>
      <c r="E8" s="8">
        <v>89</v>
      </c>
      <c r="F8" s="15" t="s">
        <v>14</v>
      </c>
    </row>
    <row r="9" ht="31" customHeight="1" spans="1:6">
      <c r="A9" s="5">
        <v>4</v>
      </c>
      <c r="B9" s="6" t="s">
        <v>220</v>
      </c>
      <c r="C9" s="7" t="s">
        <v>11</v>
      </c>
      <c r="D9" s="10">
        <v>484</v>
      </c>
      <c r="E9" s="10">
        <v>88.5</v>
      </c>
      <c r="F9" s="15" t="s">
        <v>14</v>
      </c>
    </row>
    <row r="10" s="1" customFormat="1" ht="31" customHeight="1" spans="1:6">
      <c r="A10" s="5">
        <v>5</v>
      </c>
      <c r="B10" s="6" t="s">
        <v>221</v>
      </c>
      <c r="C10" s="7" t="s">
        <v>11</v>
      </c>
      <c r="D10" s="8">
        <v>2790.127</v>
      </c>
      <c r="E10" s="8">
        <v>87</v>
      </c>
      <c r="F10" s="11" t="s">
        <v>14</v>
      </c>
    </row>
    <row r="11" s="1" customFormat="1" ht="31" customHeight="1" spans="1:6">
      <c r="A11" s="16" t="s">
        <v>26</v>
      </c>
      <c r="B11" s="17"/>
      <c r="C11" s="18"/>
      <c r="D11" s="8">
        <f>SUM(D8:D10)</f>
        <v>3871.67025</v>
      </c>
      <c r="E11" s="8"/>
      <c r="F11" s="4"/>
    </row>
    <row r="12" s="1" customFormat="1" ht="31" customHeight="1" spans="1:6">
      <c r="A12" s="5">
        <v>6</v>
      </c>
      <c r="B12" s="6" t="s">
        <v>222</v>
      </c>
      <c r="C12" s="7" t="s">
        <v>95</v>
      </c>
      <c r="D12" s="8">
        <v>15445.85</v>
      </c>
      <c r="E12" s="8">
        <v>83.75</v>
      </c>
      <c r="F12" s="11" t="s">
        <v>14</v>
      </c>
    </row>
    <row r="13" s="1" customFormat="1" ht="31" customHeight="1" spans="1:6">
      <c r="A13" s="5">
        <v>7</v>
      </c>
      <c r="B13" s="6" t="s">
        <v>223</v>
      </c>
      <c r="C13" s="7" t="s">
        <v>95</v>
      </c>
      <c r="D13" s="8">
        <v>69.2811</v>
      </c>
      <c r="E13" s="8">
        <v>85.06</v>
      </c>
      <c r="F13" s="11" t="s">
        <v>14</v>
      </c>
    </row>
    <row r="14" s="1" customFormat="1" ht="31" customHeight="1" spans="1:6">
      <c r="A14" s="5">
        <v>8</v>
      </c>
      <c r="B14" s="6" t="s">
        <v>224</v>
      </c>
      <c r="C14" s="7" t="s">
        <v>95</v>
      </c>
      <c r="D14" s="8">
        <v>91.00928</v>
      </c>
      <c r="E14" s="8">
        <v>92</v>
      </c>
      <c r="F14" s="19" t="s">
        <v>29</v>
      </c>
    </row>
    <row r="15" s="1" customFormat="1" ht="31" customHeight="1" spans="1:6">
      <c r="A15" s="5">
        <v>9</v>
      </c>
      <c r="B15" s="6" t="s">
        <v>225</v>
      </c>
      <c r="C15" s="7" t="s">
        <v>95</v>
      </c>
      <c r="D15" s="8">
        <v>52.239256</v>
      </c>
      <c r="E15" s="8">
        <v>90.5</v>
      </c>
      <c r="F15" s="19" t="s">
        <v>29</v>
      </c>
    </row>
    <row r="16" s="1" customFormat="1" ht="31" customHeight="1" spans="1:6">
      <c r="A16" s="5">
        <v>10</v>
      </c>
      <c r="B16" s="6" t="s">
        <v>226</v>
      </c>
      <c r="C16" s="7" t="s">
        <v>95</v>
      </c>
      <c r="D16" s="8">
        <v>45.711875</v>
      </c>
      <c r="E16" s="8">
        <v>90.18</v>
      </c>
      <c r="F16" s="19" t="s">
        <v>29</v>
      </c>
    </row>
    <row r="17" s="1" customFormat="1" ht="31" customHeight="1" spans="1:6">
      <c r="A17" s="5">
        <v>11</v>
      </c>
      <c r="B17" s="6" t="s">
        <v>227</v>
      </c>
      <c r="C17" s="7" t="s">
        <v>95</v>
      </c>
      <c r="D17" s="10">
        <v>500</v>
      </c>
      <c r="E17" s="10">
        <v>89</v>
      </c>
      <c r="F17" s="11" t="s">
        <v>14</v>
      </c>
    </row>
    <row r="18" s="1" customFormat="1" ht="31" customHeight="1" spans="1:6">
      <c r="A18" s="5">
        <v>12</v>
      </c>
      <c r="B18" s="6" t="s">
        <v>228</v>
      </c>
      <c r="C18" s="7" t="s">
        <v>95</v>
      </c>
      <c r="D18" s="8">
        <v>63.8623</v>
      </c>
      <c r="E18" s="8">
        <v>81</v>
      </c>
      <c r="F18" s="11" t="s">
        <v>14</v>
      </c>
    </row>
    <row r="19" s="1" customFormat="1" ht="31" customHeight="1" spans="1:6">
      <c r="A19" s="5">
        <v>13</v>
      </c>
      <c r="B19" s="6" t="s">
        <v>229</v>
      </c>
      <c r="C19" s="7" t="s">
        <v>95</v>
      </c>
      <c r="D19" s="8">
        <v>4028</v>
      </c>
      <c r="E19" s="8">
        <v>80.63</v>
      </c>
      <c r="F19" s="11" t="s">
        <v>14</v>
      </c>
    </row>
    <row r="20" s="1" customFormat="1" ht="31" customHeight="1" spans="1:6">
      <c r="A20" s="5">
        <v>14</v>
      </c>
      <c r="B20" s="6" t="s">
        <v>230</v>
      </c>
      <c r="C20" s="7" t="s">
        <v>95</v>
      </c>
      <c r="D20" s="8">
        <v>2960</v>
      </c>
      <c r="E20" s="8">
        <v>79.85</v>
      </c>
      <c r="F20" s="4" t="s">
        <v>231</v>
      </c>
    </row>
    <row r="21" s="1" customFormat="1" ht="31" customHeight="1" spans="1:6">
      <c r="A21" s="5">
        <v>15</v>
      </c>
      <c r="B21" s="6" t="s">
        <v>232</v>
      </c>
      <c r="C21" s="7" t="s">
        <v>95</v>
      </c>
      <c r="D21" s="8">
        <v>1026</v>
      </c>
      <c r="E21" s="8">
        <v>78.23</v>
      </c>
      <c r="F21" s="4" t="s">
        <v>231</v>
      </c>
    </row>
    <row r="22" ht="31" customHeight="1" spans="1:6">
      <c r="A22" s="5">
        <v>16</v>
      </c>
      <c r="B22" s="6" t="s">
        <v>233</v>
      </c>
      <c r="C22" s="7" t="s">
        <v>95</v>
      </c>
      <c r="D22" s="8">
        <v>741.295</v>
      </c>
      <c r="E22" s="8">
        <v>73.64</v>
      </c>
      <c r="F22" s="20" t="s">
        <v>231</v>
      </c>
    </row>
    <row r="23" ht="31" customHeight="1" spans="1:6">
      <c r="A23" s="5">
        <v>17</v>
      </c>
      <c r="B23" s="6" t="s">
        <v>234</v>
      </c>
      <c r="C23" s="7" t="s">
        <v>95</v>
      </c>
      <c r="D23" s="10">
        <v>420</v>
      </c>
      <c r="E23" s="10">
        <v>79</v>
      </c>
      <c r="F23" s="20" t="s">
        <v>231</v>
      </c>
    </row>
    <row r="24" ht="31" customHeight="1" spans="1:6">
      <c r="A24" s="5">
        <v>18</v>
      </c>
      <c r="B24" s="21" t="s">
        <v>235</v>
      </c>
      <c r="C24" s="7" t="s">
        <v>95</v>
      </c>
      <c r="D24" s="22">
        <v>120</v>
      </c>
      <c r="E24" s="22">
        <v>83</v>
      </c>
      <c r="F24" s="15" t="s">
        <v>14</v>
      </c>
    </row>
    <row r="25" ht="31" customHeight="1" spans="1:6">
      <c r="A25" s="5">
        <v>19</v>
      </c>
      <c r="B25" s="21" t="s">
        <v>236</v>
      </c>
      <c r="C25" s="7" t="s">
        <v>95</v>
      </c>
      <c r="D25" s="22">
        <v>550</v>
      </c>
      <c r="E25" s="22">
        <v>96</v>
      </c>
      <c r="F25" s="9" t="s">
        <v>29</v>
      </c>
    </row>
    <row r="26" ht="31" customHeight="1" spans="1:6">
      <c r="A26" s="5">
        <v>20</v>
      </c>
      <c r="B26" s="23" t="s">
        <v>237</v>
      </c>
      <c r="C26" s="7" t="s">
        <v>95</v>
      </c>
      <c r="D26" s="22">
        <v>500</v>
      </c>
      <c r="E26" s="22">
        <v>92.3</v>
      </c>
      <c r="F26" s="9" t="s">
        <v>29</v>
      </c>
    </row>
    <row r="27" ht="31" customHeight="1" spans="1:6">
      <c r="A27" s="24" t="s">
        <v>26</v>
      </c>
      <c r="B27" s="25"/>
      <c r="C27" s="26"/>
      <c r="D27" s="22">
        <f>SUM(D12:D26)</f>
        <v>26613.248811</v>
      </c>
      <c r="E27" s="22"/>
      <c r="F27" s="20"/>
    </row>
    <row r="28" ht="31" customHeight="1" spans="1:6">
      <c r="A28" s="5">
        <v>21</v>
      </c>
      <c r="B28" s="6" t="s">
        <v>238</v>
      </c>
      <c r="C28" s="7" t="s">
        <v>239</v>
      </c>
      <c r="D28" s="8">
        <v>544.65</v>
      </c>
      <c r="E28" s="8">
        <v>96.9</v>
      </c>
      <c r="F28" s="9" t="s">
        <v>29</v>
      </c>
    </row>
    <row r="29" ht="31" customHeight="1" spans="1:6">
      <c r="A29" s="5">
        <v>22</v>
      </c>
      <c r="B29" s="6" t="s">
        <v>240</v>
      </c>
      <c r="C29" s="7" t="s">
        <v>241</v>
      </c>
      <c r="D29" s="8">
        <v>721.8603</v>
      </c>
      <c r="E29" s="8">
        <v>86</v>
      </c>
      <c r="F29" s="15" t="s">
        <v>14</v>
      </c>
    </row>
    <row r="30" ht="31" customHeight="1" spans="1:6">
      <c r="A30" s="5">
        <v>23</v>
      </c>
      <c r="B30" s="6" t="s">
        <v>242</v>
      </c>
      <c r="C30" s="7" t="s">
        <v>243</v>
      </c>
      <c r="D30" s="8">
        <v>234.3764</v>
      </c>
      <c r="E30" s="8">
        <v>83.81</v>
      </c>
      <c r="F30" s="15" t="s">
        <v>14</v>
      </c>
    </row>
    <row r="31" ht="31" customHeight="1" spans="1:6">
      <c r="A31" s="5">
        <v>24</v>
      </c>
      <c r="B31" s="27" t="s">
        <v>45</v>
      </c>
      <c r="C31" s="7" t="s">
        <v>244</v>
      </c>
      <c r="D31" s="8">
        <v>236.96</v>
      </c>
      <c r="E31" s="8">
        <v>79.99</v>
      </c>
      <c r="F31" s="20" t="s">
        <v>231</v>
      </c>
    </row>
    <row r="32" ht="31" customHeight="1" spans="1:6">
      <c r="A32" s="5">
        <v>25</v>
      </c>
      <c r="B32" s="6" t="s">
        <v>245</v>
      </c>
      <c r="C32" s="7" t="s">
        <v>63</v>
      </c>
      <c r="D32" s="8">
        <v>525.543</v>
      </c>
      <c r="E32" s="8">
        <v>90.18</v>
      </c>
      <c r="F32" s="9" t="s">
        <v>29</v>
      </c>
    </row>
    <row r="33" s="1" customFormat="1" ht="31" customHeight="1" spans="1:6">
      <c r="A33" s="5">
        <v>1</v>
      </c>
      <c r="B33" s="28" t="s">
        <v>246</v>
      </c>
      <c r="C33" s="29" t="s">
        <v>162</v>
      </c>
      <c r="D33" s="30">
        <v>12823.628137</v>
      </c>
      <c r="E33" s="30">
        <v>86.013</v>
      </c>
      <c r="F33" s="11" t="s">
        <v>14</v>
      </c>
    </row>
    <row r="34" ht="31" customHeight="1" spans="1:6">
      <c r="A34" s="5">
        <v>2</v>
      </c>
      <c r="B34" s="28" t="s">
        <v>246</v>
      </c>
      <c r="C34" s="29" t="s">
        <v>75</v>
      </c>
      <c r="D34" s="30">
        <v>11.067257</v>
      </c>
      <c r="E34" s="30">
        <v>86.5</v>
      </c>
      <c r="F34" s="15" t="s">
        <v>14</v>
      </c>
    </row>
    <row r="35" ht="31" customHeight="1" spans="1:6">
      <c r="A35" s="5">
        <v>3</v>
      </c>
      <c r="B35" s="28" t="s">
        <v>246</v>
      </c>
      <c r="C35" s="29" t="s">
        <v>203</v>
      </c>
      <c r="D35" s="30">
        <v>27.520825</v>
      </c>
      <c r="E35" s="30">
        <v>85.5</v>
      </c>
      <c r="F35" s="15" t="s">
        <v>14</v>
      </c>
    </row>
    <row r="36" ht="31" customHeight="1" spans="1:6">
      <c r="A36" s="31" t="s">
        <v>35</v>
      </c>
      <c r="B36" s="31"/>
      <c r="C36" s="31"/>
      <c r="D36" s="32">
        <f>+D7+D27+D28+D11+D29+D30+D31+D32+D33+D34+D35</f>
        <v>56371.70198</v>
      </c>
      <c r="E36" s="30"/>
      <c r="F36" s="20"/>
    </row>
    <row r="37" spans="4:6">
      <c r="D37" s="1">
        <f>D36-D33-D34-D35</f>
        <v>43509.485761</v>
      </c>
      <c r="F37" s="1" t="s">
        <v>247</v>
      </c>
    </row>
  </sheetData>
  <mergeCells count="6">
    <mergeCell ref="A2:F2"/>
    <mergeCell ref="A3:F3"/>
    <mergeCell ref="A7:C7"/>
    <mergeCell ref="A11:C11"/>
    <mergeCell ref="A27:C27"/>
    <mergeCell ref="A36:C36"/>
  </mergeCells>
  <printOptions horizontalCentered="1"/>
  <pageMargins left="0.751388888888889" right="0.751388888888889" top="1" bottom="1" header="0.5" footer="0.5"/>
  <pageSetup paperSize="9" scale="98"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附表1产业扶持</vt:lpstr>
      <vt:lpstr>附表2其他项目资金</vt:lpstr>
      <vt:lpstr>附表3部门整体 </vt:lpstr>
      <vt:lpstr>附表4重点评价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2022-02-28T07:26:00Z</dcterms:created>
  <dcterms:modified xsi:type="dcterms:W3CDTF">2023-11-24T00:40:14Z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7789EA04908C4B5E90D887A00E61B793</vt:lpwstr>
  </property>
  <property fmtid="{D5CDD505-2E9C-101B-9397-08002B2CF9AE}" pid="3" name="KSOProductBuildVer">
    <vt:lpwstr>2052-12.1.0.15712</vt:lpwstr>
  </property>
  <property fmtid="{D5CDD505-2E9C-101B-9397-08002B2CF9AE}" pid="4" name="commondata">
    <vt:lpwstr>eyJoZGlkIjoiNTRiZDIzNDEwMjQ4YmJmNWRlMjViMTZlNzhlOTI2ZDUifQ==</vt:lpwstr>
  </property>
  <property fmtid="{D5CDD505-2E9C-101B-9397-08002B2CF9AE}" pid="5" name="KSOReadingLayout">
    <vt:bool>true</vt:bool>
  </property>
</Properties>
</file>